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ladimirka Telenta\Desktop\Vlatka\MZO\FINANCIJSKI PLANOVI\planovi 2026\USKLAĐENI\"/>
    </mc:Choice>
  </mc:AlternateContent>
  <xr:revisionPtr revIDLastSave="0" documentId="13_ncr:1_{83810BA2-F673-419B-BC8E-457A0149EB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7" l="1"/>
  <c r="D178" i="7"/>
  <c r="D120" i="7"/>
  <c r="E120" i="7"/>
  <c r="F120" i="7"/>
  <c r="G120" i="7"/>
  <c r="C120" i="7"/>
  <c r="C83" i="7"/>
  <c r="G58" i="7"/>
  <c r="F58" i="7"/>
  <c r="E58" i="7"/>
  <c r="G24" i="7" l="1"/>
  <c r="E59" i="7"/>
  <c r="F88" i="7"/>
  <c r="D83" i="7"/>
  <c r="E83" i="7"/>
  <c r="F83" i="7"/>
  <c r="G83" i="7"/>
  <c r="E48" i="7"/>
  <c r="E41" i="7"/>
  <c r="D41" i="7"/>
  <c r="F41" i="7"/>
  <c r="G41" i="7"/>
  <c r="C41" i="7"/>
  <c r="E24" i="7"/>
  <c r="E22" i="7" s="1"/>
  <c r="E21" i="7" s="1"/>
  <c r="C22" i="7" l="1"/>
  <c r="C21" i="7" s="1"/>
  <c r="D22" i="7"/>
  <c r="D21" i="7" s="1"/>
  <c r="F22" i="7"/>
  <c r="F21" i="7" s="1"/>
  <c r="G22" i="7"/>
  <c r="G21" i="7" s="1"/>
  <c r="G93" i="7"/>
  <c r="F93" i="7"/>
  <c r="E93" i="7"/>
  <c r="D93" i="7"/>
  <c r="C93" i="7"/>
  <c r="D48" i="7"/>
  <c r="D40" i="7" s="1"/>
  <c r="F48" i="7"/>
  <c r="G48" i="7"/>
  <c r="C48" i="7"/>
  <c r="D56" i="7"/>
  <c r="D10" i="7" s="1"/>
  <c r="E56" i="7"/>
  <c r="F56" i="7"/>
  <c r="G56" i="7"/>
  <c r="C56" i="7"/>
  <c r="C10" i="7" s="1"/>
  <c r="D59" i="7"/>
  <c r="F59" i="7"/>
  <c r="G59" i="7"/>
  <c r="C59" i="7"/>
  <c r="D70" i="7"/>
  <c r="E70" i="7"/>
  <c r="F70" i="7"/>
  <c r="G70" i="7"/>
  <c r="C70" i="7"/>
  <c r="D86" i="7"/>
  <c r="E86" i="7"/>
  <c r="F86" i="7"/>
  <c r="G86" i="7"/>
  <c r="C86" i="7"/>
  <c r="E96" i="7"/>
  <c r="E95" i="7" s="1"/>
  <c r="C96" i="7"/>
  <c r="C95" i="7" s="1"/>
  <c r="D96" i="7"/>
  <c r="D19" i="7" s="1"/>
  <c r="F96" i="7"/>
  <c r="F19" i="7" s="1"/>
  <c r="G96" i="7"/>
  <c r="G19" i="7" s="1"/>
  <c r="D80" i="7"/>
  <c r="D13" i="7" s="1"/>
  <c r="E80" i="7"/>
  <c r="F80" i="7"/>
  <c r="G80" i="7"/>
  <c r="C80" i="7"/>
  <c r="C13" i="7" s="1"/>
  <c r="F228" i="7"/>
  <c r="F227" i="7" s="1"/>
  <c r="C228" i="7"/>
  <c r="C227" i="7" s="1"/>
  <c r="G228" i="7"/>
  <c r="G227" i="7" s="1"/>
  <c r="E228" i="7"/>
  <c r="E227" i="7" s="1"/>
  <c r="D228" i="7"/>
  <c r="D227" i="7" s="1"/>
  <c r="D216" i="7"/>
  <c r="C216" i="7"/>
  <c r="F216" i="7"/>
  <c r="E216" i="7"/>
  <c r="C178" i="7"/>
  <c r="F176" i="7"/>
  <c r="E176" i="7"/>
  <c r="D176" i="7"/>
  <c r="C176" i="7"/>
  <c r="C40" i="7" l="1"/>
  <c r="G10" i="7"/>
  <c r="G40" i="7"/>
  <c r="F10" i="7"/>
  <c r="F40" i="7"/>
  <c r="E10" i="7"/>
  <c r="E40" i="7"/>
  <c r="C19" i="7"/>
  <c r="G13" i="7"/>
  <c r="F13" i="7"/>
  <c r="E13" i="7"/>
  <c r="F95" i="7"/>
  <c r="D95" i="7"/>
  <c r="G95" i="7"/>
  <c r="E19" i="7"/>
  <c r="D32" i="7" l="1"/>
  <c r="E32" i="7"/>
  <c r="F32" i="7"/>
  <c r="G32" i="7"/>
  <c r="C32" i="7"/>
  <c r="G134" i="7"/>
  <c r="G133" i="7" s="1"/>
  <c r="F134" i="7"/>
  <c r="F133" i="7" s="1"/>
  <c r="E134" i="7"/>
  <c r="E133" i="7" s="1"/>
  <c r="D134" i="7"/>
  <c r="D133" i="7" s="1"/>
  <c r="C134" i="7"/>
  <c r="C133" i="7" s="1"/>
  <c r="E243" i="7"/>
  <c r="E18" i="7" s="1"/>
  <c r="E236" i="7"/>
  <c r="E7" i="7" s="1"/>
  <c r="E225" i="7"/>
  <c r="E15" i="7" s="1"/>
  <c r="E218" i="7"/>
  <c r="E206" i="7"/>
  <c r="E195" i="7"/>
  <c r="E185" i="7"/>
  <c r="E178" i="7"/>
  <c r="E168" i="7"/>
  <c r="E158" i="7"/>
  <c r="E147" i="7"/>
  <c r="E141" i="7"/>
  <c r="E9" i="7" s="1"/>
  <c r="E137" i="7"/>
  <c r="E8" i="7" s="1"/>
  <c r="E131" i="7"/>
  <c r="E124" i="7"/>
  <c r="E123" i="7" s="1"/>
  <c r="E111" i="7"/>
  <c r="E110" i="7" s="1"/>
  <c r="D106" i="7"/>
  <c r="E106" i="7"/>
  <c r="G31" i="7" l="1"/>
  <c r="G16" i="7"/>
  <c r="F31" i="7"/>
  <c r="F16" i="7"/>
  <c r="E31" i="7"/>
  <c r="E16" i="7"/>
  <c r="D31" i="7"/>
  <c r="C31" i="7"/>
  <c r="E12" i="7"/>
  <c r="E130" i="7"/>
  <c r="E6" i="7"/>
  <c r="E105" i="7"/>
  <c r="E14" i="7"/>
  <c r="E11" i="7"/>
  <c r="E175" i="7"/>
  <c r="E235" i="7"/>
  <c r="E136" i="7"/>
  <c r="E20" i="7" l="1"/>
  <c r="E5" i="7"/>
  <c r="D131" i="7"/>
  <c r="F131" i="7"/>
  <c r="G131" i="7"/>
  <c r="G130" i="7" s="1"/>
  <c r="C131" i="7"/>
  <c r="C130" i="7" s="1"/>
  <c r="D111" i="7"/>
  <c r="D110" i="7" s="1"/>
  <c r="F130" i="7" l="1"/>
  <c r="D130" i="7"/>
  <c r="D105" i="7"/>
  <c r="F106" i="7"/>
  <c r="G106" i="7"/>
  <c r="C106" i="7"/>
  <c r="F111" i="7"/>
  <c r="F110" i="7" s="1"/>
  <c r="G111" i="7"/>
  <c r="G110" i="7" s="1"/>
  <c r="C111" i="7"/>
  <c r="D124" i="7"/>
  <c r="D123" i="7" s="1"/>
  <c r="F124" i="7"/>
  <c r="F123" i="7" s="1"/>
  <c r="G124" i="7"/>
  <c r="G123" i="7" s="1"/>
  <c r="C124" i="7"/>
  <c r="C123" i="7" s="1"/>
  <c r="D137" i="7"/>
  <c r="F137" i="7"/>
  <c r="G137" i="7"/>
  <c r="C137" i="7"/>
  <c r="C8" i="7" s="1"/>
  <c r="D141" i="7"/>
  <c r="F141" i="7"/>
  <c r="G141" i="7"/>
  <c r="G9" i="7" s="1"/>
  <c r="C141" i="7"/>
  <c r="C9" i="7" s="1"/>
  <c r="D147" i="7"/>
  <c r="F147" i="7"/>
  <c r="F11" i="7" s="1"/>
  <c r="G147" i="7"/>
  <c r="C147" i="7"/>
  <c r="G158" i="7"/>
  <c r="D158" i="7"/>
  <c r="F158" i="7"/>
  <c r="C158" i="7"/>
  <c r="D168" i="7"/>
  <c r="F168" i="7"/>
  <c r="G168" i="7"/>
  <c r="G14" i="7" s="1"/>
  <c r="C168" i="7"/>
  <c r="C14" i="7" s="1"/>
  <c r="F178" i="7"/>
  <c r="G178" i="7"/>
  <c r="D185" i="7"/>
  <c r="F185" i="7"/>
  <c r="G185" i="7"/>
  <c r="C185" i="7"/>
  <c r="D195" i="7"/>
  <c r="F195" i="7"/>
  <c r="G195" i="7"/>
  <c r="C195" i="7"/>
  <c r="D206" i="7"/>
  <c r="F206" i="7"/>
  <c r="G206" i="7"/>
  <c r="C206" i="7"/>
  <c r="D218" i="7"/>
  <c r="F218" i="7"/>
  <c r="G218" i="7"/>
  <c r="G216" i="7" s="1"/>
  <c r="C218" i="7"/>
  <c r="D225" i="7"/>
  <c r="D15" i="7" s="1"/>
  <c r="F225" i="7"/>
  <c r="F15" i="7" s="1"/>
  <c r="G225" i="7"/>
  <c r="G15" i="7" s="1"/>
  <c r="C225" i="7"/>
  <c r="C15" i="7" s="1"/>
  <c r="G243" i="7"/>
  <c r="G18" i="7" s="1"/>
  <c r="D243" i="7"/>
  <c r="D18" i="7" s="1"/>
  <c r="F243" i="7"/>
  <c r="F18" i="7" s="1"/>
  <c r="C243" i="7"/>
  <c r="C18" i="7" s="1"/>
  <c r="D236" i="7"/>
  <c r="F236" i="7"/>
  <c r="F7" i="7" s="1"/>
  <c r="G236" i="7"/>
  <c r="C236" i="7"/>
  <c r="C7" i="7" s="1"/>
  <c r="C6" i="7" l="1"/>
  <c r="F14" i="7"/>
  <c r="F9" i="7"/>
  <c r="C12" i="7"/>
  <c r="G6" i="7"/>
  <c r="F12" i="7"/>
  <c r="F6" i="7"/>
  <c r="C11" i="7"/>
  <c r="G11" i="7"/>
  <c r="D6" i="7"/>
  <c r="G8" i="7"/>
  <c r="D12" i="7"/>
  <c r="F8" i="7"/>
  <c r="D14" i="7"/>
  <c r="G12" i="7"/>
  <c r="D11" i="7"/>
  <c r="D9" i="7"/>
  <c r="D8" i="7"/>
  <c r="D5" i="7" s="1"/>
  <c r="F175" i="7"/>
  <c r="D175" i="7"/>
  <c r="C175" i="7"/>
  <c r="D235" i="7"/>
  <c r="D7" i="7"/>
  <c r="G176" i="7"/>
  <c r="F235" i="7"/>
  <c r="G105" i="7"/>
  <c r="C105" i="7"/>
  <c r="C235" i="7"/>
  <c r="C136" i="7"/>
  <c r="G136" i="7"/>
  <c r="F136" i="7"/>
  <c r="F105" i="7"/>
  <c r="D136" i="7"/>
  <c r="G235" i="7"/>
  <c r="D20" i="7" l="1"/>
  <c r="F20" i="7"/>
  <c r="F5" i="7"/>
  <c r="G7" i="7"/>
  <c r="G5" i="7" s="1"/>
  <c r="G175" i="7"/>
  <c r="G20" i="7" s="1"/>
  <c r="C16" i="7" l="1"/>
  <c r="C5" i="7" s="1"/>
  <c r="C110" i="7"/>
  <c r="C20" i="7" s="1"/>
</calcChain>
</file>

<file path=xl/sharedStrings.xml><?xml version="1.0" encoding="utf-8"?>
<sst xmlns="http://schemas.openxmlformats.org/spreadsheetml/2006/main" count="449" uniqueCount="80">
  <si>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</si>
  <si>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</si>
  <si>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</si>
  <si>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</si>
  <si>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</si>
  <si>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</si>
  <si>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</si>
  <si>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</si>
  <si>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</si>
  <si>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</si>
  <si>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</si>
  <si>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</si>
  <si>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</si>
  <si>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</si>
  <si>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</si>
  <si>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</si>
  <si>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</si>
  <si>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</si>
  <si>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</si>
  <si>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</si>
  <si>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</si>
  <si>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</si>
  <si>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</si>
  <si>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</si>
  <si>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</si>
  <si>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</si>
  <si>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</si>
  <si>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</si>
  <si>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</si>
  <si>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</si>
  <si>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</si>
  <si>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</si>
  <si>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</si>
  <si>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</si>
  <si>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</si>
  <si>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</si>
  <si>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</si>
  <si>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</si>
  <si>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</si>
  <si>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</si>
  <si>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</si>
  <si>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</si>
  <si>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</si>
  <si>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</si>
  <si>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</si>
  <si>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</si>
  <si>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</si>
  <si>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</si>
  <si>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</si>
  <si>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</si>
  <si>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</si>
  <si>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SVEUČILIŠTE U RIJECI, POMORSKI FAKULTET</t>
  </si>
  <si>
    <t>Prodaja ili zamjena nefinancijske imovine</t>
  </si>
  <si>
    <t>Rashodi poslovanja i rashodi za nabavu nefinancijske imovine planiraju su po aktivnostima i programima kako slijedi:</t>
  </si>
  <si>
    <t>UKUPNO RASHODI:</t>
  </si>
  <si>
    <t>PROJEKCIJA 
ZA 2027.</t>
  </si>
  <si>
    <t>K679128</t>
  </si>
  <si>
    <t>POBOLJŠANJE UČINKOVITOSTI JAVNIH ULAGANJA NA PODRUČJU ISTRAŽIVANJA, RAZVOJA I INOVACIJA - NPOO (C3.2.R3)</t>
  </si>
  <si>
    <t>A621183</t>
  </si>
  <si>
    <t>Stipendije i školarine</t>
  </si>
  <si>
    <t>K621061</t>
  </si>
  <si>
    <t>INFRASTRUKTURA VISOKOOBRAZOVNIH USTANOVA</t>
  </si>
  <si>
    <t>II. POSEBNI DIO FINANCIJSKOG PLANA ZA 2026. GODINU I PROJEKCIJA ZA 2027. GODINU I 2028. GODINU.</t>
  </si>
  <si>
    <t>IZVRŠENJE
2024.</t>
  </si>
  <si>
    <t>PLAN ZA 2026.</t>
  </si>
  <si>
    <t>PROJEKCIJA 
ZA 2028.</t>
  </si>
  <si>
    <t>TEKUĆI PLAN 
ZA 2025.</t>
  </si>
  <si>
    <t>Nacionalno sufinanciranje</t>
  </si>
  <si>
    <t>ESF</t>
  </si>
  <si>
    <t>STIPENDIJE I ŠKOLARINE ZA DOKTORSKI STUDIJ</t>
  </si>
  <si>
    <t>Pomoći iz državnog proračuna</t>
  </si>
  <si>
    <t>Darovnice</t>
  </si>
  <si>
    <t>PROGRAMSKO I OSTALO FINANCIRANJE SVEUČILIŠTA U RIJECI – IZ EVIDENCIJSKIH PRIHODA</t>
  </si>
  <si>
    <t>RAZVOJ SUSTAVA PROGRAMSKIH SPORAZUMA ZA FINANCIRANJE VEUČILŠTA I ZNANSTVENIH INASTITUTA USMJERENIH NA INOVACIJE, ISTRAŽIVANJE I RAZVOJ - NPOO (C3.2.R1-1)</t>
  </si>
  <si>
    <t>A679136</t>
  </si>
  <si>
    <t>A679135</t>
  </si>
  <si>
    <t>A679134</t>
  </si>
  <si>
    <t>PROGRAMSKO FINANCIRANJE JAVNIH VISOKIH UČILIŠTA 2025.-2029.</t>
  </si>
  <si>
    <t>A679133</t>
  </si>
  <si>
    <t>PROGRAM PREKOGRANIČNE SURADNJE-UPRAVLJAČKO TIJELO IZ INOZEMSTVA IZ EVIDENCIJSKIH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</si>
</sst>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2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0" fontId="1" fillId="0" borderId="6" xfId="6" quotePrefix="1" applyFont="1" applyFill="1" applyBorder="1" applyAlignment="1">
      <alignment horizontal="left" vertical="center" indent="4"/>
    </xf>
    <xf numFmtId="0" fontId="1" fillId="0" borderId="6" xfId="6" quotePrefix="1" applyFont="1" applyFill="1" applyBorder="1" applyAlignment="1">
      <alignment horizontal="left" vertical="center" indent="1"/>
    </xf>
    <xf numFmtId="3" fontId="18" fillId="0" borderId="7" xfId="50" applyNumberFormat="1" applyFont="1" applyFill="1" applyBorder="1">
      <alignment horizontal="right" vertical="center"/>
    </xf>
    <xf numFmtId="0" fontId="12" fillId="0" borderId="4" xfId="49" quotePrefix="1" applyFill="1" applyAlignment="1">
      <alignment horizontal="left" vertical="center" wrapText="1" indent="1"/>
    </xf>
    <xf numFmtId="0" fontId="12" fillId="0" borderId="4" xfId="49" quotePrefix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49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"/>
    </sheetView>
  </sheetViews>
  <sheetFormatPr defaultColWidth="9.140625" defaultRowHeight="15" x14ac:dyDescent="0.25"/>
  <cols>
    <col min="1" max="1" width="17.28515625" style="7" customWidth="1"/>
    <col min="2" max="2" width="58.5703125" style="7" customWidth="1"/>
    <col min="3" max="7" width="13.28515625" style="7" customWidth="1"/>
    <col min="8" max="16384" width="9.140625" style="7"/>
  </cols>
  <sheetData>
    <row r="2" spans="1:9" x14ac:dyDescent="0.25">
      <c r="A2" s="30" t="s">
        <v>62</v>
      </c>
      <c r="B2" s="31"/>
      <c r="C2" s="31"/>
      <c r="D2" s="31"/>
      <c r="E2" s="31"/>
      <c r="F2" s="31"/>
      <c r="G2" s="31"/>
    </row>
    <row r="3" spans="1:9" s="21" customFormat="1" ht="16.5" customHeight="1" x14ac:dyDescent="0.25">
      <c r="A3" s="18" t="s">
        <v>53</v>
      </c>
      <c r="B3" s="19"/>
      <c r="C3" s="19"/>
      <c r="D3" s="20"/>
      <c r="E3" s="20"/>
      <c r="F3" s="20"/>
      <c r="G3" s="20"/>
      <c r="H3" s="20"/>
      <c r="I3" s="20"/>
    </row>
    <row r="4" spans="1:9" ht="38.25" x14ac:dyDescent="0.25">
      <c r="A4" s="5">
        <v>22568</v>
      </c>
      <c r="B4" s="5" t="s">
        <v>51</v>
      </c>
      <c r="C4" s="5" t="s">
        <v>63</v>
      </c>
      <c r="D4" s="6" t="s">
        <v>66</v>
      </c>
      <c r="E4" s="6" t="s">
        <v>64</v>
      </c>
      <c r="F4" s="6" t="s">
        <v>55</v>
      </c>
      <c r="G4" s="6" t="s">
        <v>65</v>
      </c>
    </row>
    <row r="5" spans="1:9" x14ac:dyDescent="0.25">
      <c r="A5" s="22"/>
      <c r="B5" s="23" t="s">
        <v>54</v>
      </c>
      <c r="C5" s="24">
        <f>SUM(C6:C19)</f>
        <v>7112690</v>
      </c>
      <c r="D5" s="24">
        <f>SUM(D6:D19)</f>
        <v>7979843</v>
      </c>
      <c r="E5" s="24">
        <f>SUM(E6:E19)</f>
        <v>7475541</v>
      </c>
      <c r="F5" s="24">
        <f>SUM(F6:F19)</f>
        <v>7325468</v>
      </c>
      <c r="G5" s="24">
        <f>SUM(G6:G19)</f>
        <v>7372041</v>
      </c>
    </row>
    <row r="6" spans="1:9" x14ac:dyDescent="0.25">
      <c r="A6" s="3">
        <v>11</v>
      </c>
      <c r="B6" s="2" t="s">
        <v>1</v>
      </c>
      <c r="C6" s="4">
        <f>C106+C111+C124+C131+C134+C22</f>
        <v>4408783</v>
      </c>
      <c r="D6" s="4">
        <f>D106+D111+D124+D131+D134+D22</f>
        <v>5132183</v>
      </c>
      <c r="E6" s="4">
        <f>E106+E111+E124+E131+E134+E22</f>
        <v>5161324</v>
      </c>
      <c r="F6" s="4">
        <f>F106+F111+F124+F131+F134+F22</f>
        <v>5342125</v>
      </c>
      <c r="G6" s="4">
        <f>G106+G111+G124+G131+G134+G22</f>
        <v>5504564</v>
      </c>
    </row>
    <row r="7" spans="1:9" x14ac:dyDescent="0.25">
      <c r="A7" s="3">
        <v>12</v>
      </c>
      <c r="B7" s="2" t="s">
        <v>3</v>
      </c>
      <c r="C7" s="4">
        <f>C236+C176</f>
        <v>6391</v>
      </c>
      <c r="D7" s="4">
        <f>D236+D176</f>
        <v>0</v>
      </c>
      <c r="E7" s="4">
        <f>E236+E176</f>
        <v>0</v>
      </c>
      <c r="F7" s="4">
        <f>F236+F176</f>
        <v>0</v>
      </c>
      <c r="G7" s="4">
        <f>G236+G176</f>
        <v>0</v>
      </c>
    </row>
    <row r="8" spans="1:9" x14ac:dyDescent="0.25">
      <c r="A8" s="3">
        <v>31</v>
      </c>
      <c r="B8" s="2" t="s">
        <v>17</v>
      </c>
      <c r="C8" s="4">
        <f>C137+C178+C41</f>
        <v>766071</v>
      </c>
      <c r="D8" s="4">
        <f>D137+D178+D41</f>
        <v>765817</v>
      </c>
      <c r="E8" s="4">
        <f>E137+E178+E41</f>
        <v>754695</v>
      </c>
      <c r="F8" s="4">
        <f>F137+F178+F41</f>
        <v>779420</v>
      </c>
      <c r="G8" s="4">
        <f>G137+G178+G41</f>
        <v>770085</v>
      </c>
    </row>
    <row r="9" spans="1:9" x14ac:dyDescent="0.25">
      <c r="A9" s="3">
        <v>43</v>
      </c>
      <c r="B9" s="2" t="s">
        <v>9</v>
      </c>
      <c r="C9" s="4">
        <f>C141+C185+C48</f>
        <v>871185</v>
      </c>
      <c r="D9" s="4">
        <f>D141+D185+D48</f>
        <v>805669</v>
      </c>
      <c r="E9" s="4">
        <f>E141+E185+E48</f>
        <v>802132</v>
      </c>
      <c r="F9" s="4">
        <f>F141+F185+F48</f>
        <v>806282</v>
      </c>
      <c r="G9" s="4">
        <f>G141+G185+G48</f>
        <v>821082</v>
      </c>
    </row>
    <row r="10" spans="1:9" x14ac:dyDescent="0.25">
      <c r="A10" s="3">
        <v>50</v>
      </c>
      <c r="B10" s="2" t="s">
        <v>70</v>
      </c>
      <c r="C10" s="4">
        <f>C56</f>
        <v>0</v>
      </c>
      <c r="D10" s="4">
        <f t="shared" ref="D10:G10" si="0">D56</f>
        <v>0</v>
      </c>
      <c r="E10" s="4">
        <f t="shared" si="0"/>
        <v>40900</v>
      </c>
      <c r="F10" s="4">
        <f t="shared" si="0"/>
        <v>94600</v>
      </c>
      <c r="G10" s="4">
        <f t="shared" si="0"/>
        <v>94600</v>
      </c>
    </row>
    <row r="11" spans="1:9" x14ac:dyDescent="0.25">
      <c r="A11" s="3">
        <v>51</v>
      </c>
      <c r="B11" s="2" t="s">
        <v>11</v>
      </c>
      <c r="C11" s="4">
        <f>C147+C195+C59</f>
        <v>808401</v>
      </c>
      <c r="D11" s="4">
        <f>D147+D195+D59</f>
        <v>904630</v>
      </c>
      <c r="E11" s="4">
        <f>E147+E195+E59</f>
        <v>105103</v>
      </c>
      <c r="F11" s="4">
        <f>F147+F195+F59</f>
        <v>62465</v>
      </c>
      <c r="G11" s="4">
        <f>G147+G195+G59</f>
        <v>46673</v>
      </c>
    </row>
    <row r="12" spans="1:9" x14ac:dyDescent="0.25">
      <c r="A12" s="3">
        <v>52</v>
      </c>
      <c r="B12" s="2" t="s">
        <v>12</v>
      </c>
      <c r="C12" s="4">
        <f>C158+C206+C70</f>
        <v>67316</v>
      </c>
      <c r="D12" s="4">
        <f>D158+D206+D70</f>
        <v>120118</v>
      </c>
      <c r="E12" s="4">
        <f>E158+E206+E70</f>
        <v>0</v>
      </c>
      <c r="F12" s="4">
        <f>F158+F206+F70</f>
        <v>0</v>
      </c>
      <c r="G12" s="4">
        <f>G158+G206+G70</f>
        <v>0</v>
      </c>
    </row>
    <row r="13" spans="1:9" x14ac:dyDescent="0.25">
      <c r="A13" s="3">
        <v>533</v>
      </c>
      <c r="B13" s="2" t="s">
        <v>71</v>
      </c>
      <c r="C13" s="4">
        <f>C80</f>
        <v>0</v>
      </c>
      <c r="D13" s="4">
        <f t="shared" ref="D13:G13" si="1">D80</f>
        <v>0</v>
      </c>
      <c r="E13" s="4">
        <f t="shared" si="1"/>
        <v>10000</v>
      </c>
      <c r="F13" s="4">
        <f t="shared" si="1"/>
        <v>10000</v>
      </c>
      <c r="G13" s="4">
        <f t="shared" si="1"/>
        <v>1000</v>
      </c>
    </row>
    <row r="14" spans="1:9" x14ac:dyDescent="0.25">
      <c r="A14" s="3">
        <v>61</v>
      </c>
      <c r="B14" s="2" t="s">
        <v>13</v>
      </c>
      <c r="C14" s="4">
        <f>C168+C218+C86</f>
        <v>121550</v>
      </c>
      <c r="D14" s="4">
        <f>D168+D218+D86</f>
        <v>185128</v>
      </c>
      <c r="E14" s="4">
        <f>E168+E218+E86</f>
        <v>172151</v>
      </c>
      <c r="F14" s="4">
        <f>F168+F218+F86</f>
        <v>75784</v>
      </c>
      <c r="G14" s="4">
        <f>G168+G218+G86</f>
        <v>5258</v>
      </c>
    </row>
    <row r="15" spans="1:9" x14ac:dyDescent="0.25">
      <c r="A15" s="3">
        <v>71</v>
      </c>
      <c r="B15" s="2" t="s">
        <v>52</v>
      </c>
      <c r="C15" s="4">
        <f>C225+C93</f>
        <v>329</v>
      </c>
      <c r="D15" s="4">
        <f>D225+D93</f>
        <v>350</v>
      </c>
      <c r="E15" s="4">
        <f>E225+E93</f>
        <v>200</v>
      </c>
      <c r="F15" s="4">
        <f>F225+F93</f>
        <v>100</v>
      </c>
      <c r="G15" s="4">
        <f>G225+G93</f>
        <v>0</v>
      </c>
    </row>
    <row r="16" spans="1:9" x14ac:dyDescent="0.25">
      <c r="A16" s="3">
        <v>581</v>
      </c>
      <c r="B16" s="2" t="s">
        <v>20</v>
      </c>
      <c r="C16" s="4">
        <f>C32+C227+C83+C121</f>
        <v>26449</v>
      </c>
      <c r="D16" s="4">
        <f>D32+D227+D83+D120</f>
        <v>65948</v>
      </c>
      <c r="E16" s="4">
        <f t="shared" ref="D16:G16" si="2">E32+E227+E83+E121</f>
        <v>196145</v>
      </c>
      <c r="F16" s="4">
        <f t="shared" si="2"/>
        <v>108429</v>
      </c>
      <c r="G16" s="4">
        <f t="shared" si="2"/>
        <v>82516</v>
      </c>
    </row>
    <row r="17" spans="1:7" x14ac:dyDescent="0.25">
      <c r="A17" s="9">
        <v>5761</v>
      </c>
      <c r="B17" s="10" t="s">
        <v>25</v>
      </c>
      <c r="C17" s="11"/>
      <c r="D17" s="11"/>
      <c r="E17" s="11"/>
      <c r="F17" s="11"/>
      <c r="G17" s="11"/>
    </row>
    <row r="18" spans="1:7" x14ac:dyDescent="0.25">
      <c r="A18" s="15">
        <v>561</v>
      </c>
      <c r="B18" s="16" t="s">
        <v>23</v>
      </c>
      <c r="C18" s="17">
        <f>C243+C217</f>
        <v>36215</v>
      </c>
      <c r="D18" s="17">
        <f>D243+D217</f>
        <v>0</v>
      </c>
      <c r="E18" s="17">
        <f>E243+E217</f>
        <v>0</v>
      </c>
      <c r="F18" s="17">
        <f>F243+F217</f>
        <v>0</v>
      </c>
      <c r="G18" s="17">
        <f>G243+G217</f>
        <v>0</v>
      </c>
    </row>
    <row r="19" spans="1:7" x14ac:dyDescent="0.25">
      <c r="A19" s="12">
        <v>563</v>
      </c>
      <c r="B19" s="13" t="s">
        <v>24</v>
      </c>
      <c r="C19" s="14">
        <f>C96</f>
        <v>0</v>
      </c>
      <c r="D19" s="14">
        <f t="shared" ref="D19:G19" si="3">D96</f>
        <v>0</v>
      </c>
      <c r="E19" s="14">
        <f t="shared" si="3"/>
        <v>232891</v>
      </c>
      <c r="F19" s="14">
        <f t="shared" si="3"/>
        <v>46263</v>
      </c>
      <c r="G19" s="14">
        <f t="shared" si="3"/>
        <v>46263</v>
      </c>
    </row>
    <row r="20" spans="1:7" x14ac:dyDescent="0.25">
      <c r="A20" s="25" t="s">
        <v>48</v>
      </c>
      <c r="B20" s="26" t="s">
        <v>49</v>
      </c>
      <c r="C20" s="27">
        <f>C105+C110+C123+C136+C175+C235+C130+C133+C227+C21+C40+C95+C31</f>
        <v>7112690</v>
      </c>
      <c r="D20" s="27">
        <f>D105+D110+D123+D136+D175+D235+D130+D133+D227+D21+D40+D95+D31</f>
        <v>7979843</v>
      </c>
      <c r="E20" s="27">
        <f>E105+E110+E123+E136+E175+E235+E130+E133+E227+E21+E40+E95+E31</f>
        <v>7475541</v>
      </c>
      <c r="F20" s="27">
        <f>F105+F110+F123+F136+F175+F235+F130+F133+F227+F21+F40+F95+F31</f>
        <v>7325468</v>
      </c>
      <c r="G20" s="27">
        <f>G105+G110+G123+G136+G175+G235+G130+G133+G227+G21+G40+G95+G31</f>
        <v>7372041</v>
      </c>
    </row>
    <row r="21" spans="1:7" x14ac:dyDescent="0.25">
      <c r="A21" s="1" t="s">
        <v>76</v>
      </c>
      <c r="B21" s="2" t="s">
        <v>77</v>
      </c>
      <c r="C21" s="4">
        <f>C22</f>
        <v>0</v>
      </c>
      <c r="D21" s="4">
        <f t="shared" ref="D21:G21" si="4">D22</f>
        <v>0</v>
      </c>
      <c r="E21" s="4">
        <f t="shared" si="4"/>
        <v>5161324</v>
      </c>
      <c r="F21" s="4">
        <f t="shared" si="4"/>
        <v>5342125</v>
      </c>
      <c r="G21" s="4">
        <f t="shared" si="4"/>
        <v>5504564</v>
      </c>
    </row>
    <row r="22" spans="1:7" x14ac:dyDescent="0.25">
      <c r="A22" s="3" t="s">
        <v>35</v>
      </c>
      <c r="B22" s="2" t="s">
        <v>1</v>
      </c>
      <c r="C22" s="4">
        <f>SUM(C23:C30)</f>
        <v>0</v>
      </c>
      <c r="D22" s="4">
        <f t="shared" ref="D22:G22" si="5">SUM(D23:D30)</f>
        <v>0</v>
      </c>
      <c r="E22" s="4">
        <f>SUM(E23:E30)</f>
        <v>5161324</v>
      </c>
      <c r="F22" s="4">
        <f t="shared" si="5"/>
        <v>5342125</v>
      </c>
      <c r="G22" s="4">
        <f t="shared" si="5"/>
        <v>5504564</v>
      </c>
    </row>
    <row r="23" spans="1:7" x14ac:dyDescent="0.25">
      <c r="A23" s="8" t="s">
        <v>16</v>
      </c>
      <c r="B23" s="2" t="s">
        <v>37</v>
      </c>
      <c r="C23" s="4"/>
      <c r="D23" s="4"/>
      <c r="E23" s="4">
        <v>4589782</v>
      </c>
      <c r="F23" s="4">
        <v>4745730</v>
      </c>
      <c r="G23" s="4">
        <v>4882153</v>
      </c>
    </row>
    <row r="24" spans="1:7" x14ac:dyDescent="0.25">
      <c r="A24" s="8" t="s">
        <v>26</v>
      </c>
      <c r="B24" s="2" t="s">
        <v>36</v>
      </c>
      <c r="C24" s="4"/>
      <c r="D24" s="4"/>
      <c r="E24" s="4">
        <f>88814+450428</f>
        <v>539242</v>
      </c>
      <c r="F24" s="4">
        <v>563995</v>
      </c>
      <c r="G24" s="4">
        <f>90204+503207</f>
        <v>593411</v>
      </c>
    </row>
    <row r="25" spans="1:7" x14ac:dyDescent="0.25">
      <c r="A25" s="8" t="s">
        <v>27</v>
      </c>
      <c r="B25" s="2" t="s">
        <v>38</v>
      </c>
      <c r="C25" s="4"/>
      <c r="D25" s="4"/>
      <c r="E25" s="4">
        <v>3800</v>
      </c>
      <c r="F25" s="4">
        <v>3900</v>
      </c>
      <c r="G25" s="4">
        <v>4000</v>
      </c>
    </row>
    <row r="26" spans="1:7" x14ac:dyDescent="0.25">
      <c r="A26" s="8" t="s">
        <v>28</v>
      </c>
      <c r="B26" s="2" t="s">
        <v>39</v>
      </c>
      <c r="C26" s="4"/>
      <c r="D26" s="4"/>
      <c r="E26" s="4">
        <v>3500</v>
      </c>
      <c r="F26" s="4">
        <v>3500</v>
      </c>
      <c r="G26" s="4"/>
    </row>
    <row r="27" spans="1:7" x14ac:dyDescent="0.25">
      <c r="A27" s="8" t="s">
        <v>31</v>
      </c>
      <c r="B27" s="2" t="s">
        <v>43</v>
      </c>
      <c r="C27" s="4"/>
      <c r="D27" s="4"/>
      <c r="E27" s="4"/>
      <c r="F27" s="4"/>
      <c r="G27" s="4"/>
    </row>
    <row r="28" spans="1:7" x14ac:dyDescent="0.25">
      <c r="A28" s="8" t="s">
        <v>29</v>
      </c>
      <c r="B28" s="2" t="s">
        <v>47</v>
      </c>
      <c r="C28" s="4"/>
      <c r="D28" s="4"/>
      <c r="E28" s="4">
        <v>5000</v>
      </c>
      <c r="F28" s="4"/>
      <c r="G28" s="4"/>
    </row>
    <row r="29" spans="1:7" x14ac:dyDescent="0.25">
      <c r="A29" s="8" t="s">
        <v>30</v>
      </c>
      <c r="B29" s="2" t="s">
        <v>40</v>
      </c>
      <c r="C29" s="4"/>
      <c r="D29" s="4"/>
      <c r="E29" s="4">
        <v>20000</v>
      </c>
      <c r="F29" s="4">
        <v>25000</v>
      </c>
      <c r="G29" s="4">
        <v>25000</v>
      </c>
    </row>
    <row r="30" spans="1:7" x14ac:dyDescent="0.25">
      <c r="A30" s="8" t="s">
        <v>32</v>
      </c>
      <c r="B30" s="2" t="s">
        <v>41</v>
      </c>
      <c r="C30" s="4"/>
      <c r="D30" s="4"/>
      <c r="E30" s="4"/>
      <c r="F30" s="4"/>
      <c r="G30" s="4"/>
    </row>
    <row r="31" spans="1:7" ht="33.75" x14ac:dyDescent="0.25">
      <c r="A31" s="29" t="s">
        <v>74</v>
      </c>
      <c r="B31" s="28" t="s">
        <v>73</v>
      </c>
      <c r="C31" s="4">
        <f>C32</f>
        <v>0</v>
      </c>
      <c r="D31" s="4">
        <f t="shared" ref="D31:G31" si="6">D32</f>
        <v>0</v>
      </c>
      <c r="E31" s="4">
        <f t="shared" si="6"/>
        <v>142445</v>
      </c>
      <c r="F31" s="4">
        <f t="shared" si="6"/>
        <v>108429</v>
      </c>
      <c r="G31" s="4">
        <f t="shared" si="6"/>
        <v>82516</v>
      </c>
    </row>
    <row r="32" spans="1:7" x14ac:dyDescent="0.25">
      <c r="A32" s="3">
        <v>581</v>
      </c>
      <c r="B32" s="2" t="s">
        <v>20</v>
      </c>
      <c r="C32" s="4">
        <f>SUM(C33:C39)</f>
        <v>0</v>
      </c>
      <c r="D32" s="4">
        <f t="shared" ref="D32:G32" si="7">SUM(D33:D39)</f>
        <v>0</v>
      </c>
      <c r="E32" s="4">
        <f t="shared" si="7"/>
        <v>142445</v>
      </c>
      <c r="F32" s="4">
        <f t="shared" si="7"/>
        <v>108429</v>
      </c>
      <c r="G32" s="4">
        <f t="shared" si="7"/>
        <v>82516</v>
      </c>
    </row>
    <row r="33" spans="1:7" x14ac:dyDescent="0.25">
      <c r="A33" s="8" t="s">
        <v>26</v>
      </c>
      <c r="B33" s="2" t="s">
        <v>36</v>
      </c>
      <c r="C33" s="4"/>
      <c r="D33" s="4"/>
      <c r="E33" s="4">
        <v>61308</v>
      </c>
      <c r="F33" s="4">
        <v>70831</v>
      </c>
      <c r="G33" s="4">
        <v>71496</v>
      </c>
    </row>
    <row r="34" spans="1:7" x14ac:dyDescent="0.25">
      <c r="A34" s="8" t="s">
        <v>27</v>
      </c>
      <c r="B34" s="2" t="s">
        <v>38</v>
      </c>
      <c r="C34" s="4"/>
      <c r="D34" s="4"/>
      <c r="E34" s="4"/>
      <c r="F34" s="4"/>
      <c r="G34" s="4"/>
    </row>
    <row r="35" spans="1:7" x14ac:dyDescent="0.25">
      <c r="A35" s="8" t="s">
        <v>28</v>
      </c>
      <c r="B35" s="2" t="s">
        <v>39</v>
      </c>
      <c r="C35" s="4"/>
      <c r="D35" s="4"/>
      <c r="E35" s="4"/>
      <c r="F35" s="4"/>
      <c r="G35" s="4"/>
    </row>
    <row r="36" spans="1:7" x14ac:dyDescent="0.25">
      <c r="A36" s="8" t="s">
        <v>31</v>
      </c>
      <c r="B36" s="2" t="s">
        <v>43</v>
      </c>
      <c r="C36" s="4"/>
      <c r="D36" s="4"/>
      <c r="E36" s="4"/>
      <c r="F36" s="4"/>
      <c r="G36" s="4"/>
    </row>
    <row r="37" spans="1:7" x14ac:dyDescent="0.25">
      <c r="A37" s="8" t="s">
        <v>29</v>
      </c>
      <c r="B37" s="2" t="s">
        <v>47</v>
      </c>
      <c r="C37" s="4"/>
      <c r="D37" s="4"/>
      <c r="E37" s="4">
        <v>100</v>
      </c>
      <c r="F37" s="4">
        <v>400</v>
      </c>
      <c r="G37" s="4">
        <v>300</v>
      </c>
    </row>
    <row r="38" spans="1:7" x14ac:dyDescent="0.25">
      <c r="A38" s="8" t="s">
        <v>30</v>
      </c>
      <c r="B38" s="2" t="s">
        <v>40</v>
      </c>
      <c r="C38" s="4"/>
      <c r="D38" s="4"/>
      <c r="E38" s="4">
        <v>81037</v>
      </c>
      <c r="F38" s="4">
        <v>37198</v>
      </c>
      <c r="G38" s="4">
        <v>10720</v>
      </c>
    </row>
    <row r="39" spans="1:7" x14ac:dyDescent="0.25">
      <c r="A39" s="8" t="s">
        <v>32</v>
      </c>
      <c r="B39" s="2" t="s">
        <v>41</v>
      </c>
      <c r="C39" s="4"/>
      <c r="D39" s="4"/>
      <c r="E39" s="4"/>
      <c r="F39" s="4"/>
      <c r="G39" s="4"/>
    </row>
    <row r="40" spans="1:7" ht="24" customHeight="1" x14ac:dyDescent="0.25">
      <c r="A40" s="1" t="s">
        <v>75</v>
      </c>
      <c r="B40" s="28" t="s">
        <v>72</v>
      </c>
      <c r="C40" s="4">
        <f>C41+C48+C56+C59+C70+C86+C80+C93+C83</f>
        <v>0</v>
      </c>
      <c r="D40" s="4">
        <f t="shared" ref="D40:G40" si="8">D41+D48+D56+D59+D70+D86+D80+D93+D83</f>
        <v>0</v>
      </c>
      <c r="E40" s="4">
        <f t="shared" si="8"/>
        <v>1938881</v>
      </c>
      <c r="F40" s="4">
        <f t="shared" si="8"/>
        <v>1828651</v>
      </c>
      <c r="G40" s="4">
        <f t="shared" si="8"/>
        <v>1738698</v>
      </c>
    </row>
    <row r="41" spans="1:7" x14ac:dyDescent="0.25">
      <c r="A41" s="3" t="s">
        <v>16</v>
      </c>
      <c r="B41" s="2" t="s">
        <v>17</v>
      </c>
      <c r="C41" s="4">
        <f>SUM(C42:C47)</f>
        <v>0</v>
      </c>
      <c r="D41" s="4">
        <f t="shared" ref="D41:G41" si="9">SUM(D42:D47)</f>
        <v>0</v>
      </c>
      <c r="E41" s="4">
        <f>SUM(E42:E47)</f>
        <v>754695</v>
      </c>
      <c r="F41" s="4">
        <f t="shared" si="9"/>
        <v>779420</v>
      </c>
      <c r="G41" s="4">
        <f t="shared" si="9"/>
        <v>770085</v>
      </c>
    </row>
    <row r="42" spans="1:7" x14ac:dyDescent="0.25">
      <c r="A42" s="8" t="s">
        <v>16</v>
      </c>
      <c r="B42" s="2" t="s">
        <v>37</v>
      </c>
      <c r="C42" s="4"/>
      <c r="D42" s="4"/>
      <c r="E42" s="4">
        <v>306885</v>
      </c>
      <c r="F42" s="4">
        <v>305920</v>
      </c>
      <c r="G42" s="4">
        <v>306885</v>
      </c>
    </row>
    <row r="43" spans="1:7" x14ac:dyDescent="0.25">
      <c r="A43" s="8" t="s">
        <v>26</v>
      </c>
      <c r="B43" s="2" t="s">
        <v>36</v>
      </c>
      <c r="C43" s="4"/>
      <c r="D43" s="4"/>
      <c r="E43" s="4">
        <v>423310</v>
      </c>
      <c r="F43" s="4">
        <v>431000</v>
      </c>
      <c r="G43" s="4">
        <v>420200</v>
      </c>
    </row>
    <row r="44" spans="1:7" x14ac:dyDescent="0.25">
      <c r="A44" s="8" t="s">
        <v>27</v>
      </c>
      <c r="B44" s="2" t="s">
        <v>38</v>
      </c>
      <c r="C44" s="4"/>
      <c r="D44" s="4"/>
      <c r="E44" s="4">
        <v>1000</v>
      </c>
      <c r="F44" s="4">
        <v>1000</v>
      </c>
      <c r="G44" s="4">
        <v>1000</v>
      </c>
    </row>
    <row r="45" spans="1:7" x14ac:dyDescent="0.25">
      <c r="A45" s="8">
        <v>36</v>
      </c>
      <c r="B45" s="2" t="s">
        <v>42</v>
      </c>
      <c r="C45" s="4"/>
      <c r="D45" s="4"/>
      <c r="E45" s="4">
        <v>20000</v>
      </c>
      <c r="F45" s="4">
        <v>21000</v>
      </c>
      <c r="G45" s="4">
        <v>22000</v>
      </c>
    </row>
    <row r="46" spans="1:7" x14ac:dyDescent="0.25">
      <c r="A46" s="8">
        <v>38</v>
      </c>
      <c r="B46" s="2" t="s">
        <v>43</v>
      </c>
      <c r="C46" s="4"/>
      <c r="D46" s="4"/>
      <c r="E46" s="4">
        <v>3500</v>
      </c>
      <c r="F46" s="4">
        <v>10000</v>
      </c>
      <c r="G46" s="4">
        <v>10000</v>
      </c>
    </row>
    <row r="47" spans="1:7" x14ac:dyDescent="0.25">
      <c r="A47" s="8">
        <v>42</v>
      </c>
      <c r="B47" s="2" t="s">
        <v>40</v>
      </c>
      <c r="C47" s="4"/>
      <c r="D47" s="4"/>
      <c r="E47" s="4"/>
      <c r="F47" s="4">
        <v>10500</v>
      </c>
      <c r="G47" s="4">
        <v>10000</v>
      </c>
    </row>
    <row r="48" spans="1:7" x14ac:dyDescent="0.25">
      <c r="A48" s="3" t="s">
        <v>8</v>
      </c>
      <c r="B48" s="2" t="s">
        <v>9</v>
      </c>
      <c r="C48" s="4">
        <f>SUM(C49:C55)</f>
        <v>0</v>
      </c>
      <c r="D48" s="4">
        <f t="shared" ref="D48:G48" si="10">SUM(D49:D55)</f>
        <v>0</v>
      </c>
      <c r="E48" s="4">
        <f>SUM(E49:E55)</f>
        <v>802132</v>
      </c>
      <c r="F48" s="4">
        <f t="shared" si="10"/>
        <v>806282</v>
      </c>
      <c r="G48" s="4">
        <f t="shared" si="10"/>
        <v>821082</v>
      </c>
    </row>
    <row r="49" spans="1:7" x14ac:dyDescent="0.25">
      <c r="A49" s="8" t="s">
        <v>16</v>
      </c>
      <c r="B49" s="2" t="s">
        <v>37</v>
      </c>
      <c r="C49" s="4"/>
      <c r="D49" s="4"/>
      <c r="E49" s="4">
        <v>294332</v>
      </c>
      <c r="F49" s="4">
        <v>305982</v>
      </c>
      <c r="G49" s="4">
        <v>305982</v>
      </c>
    </row>
    <row r="50" spans="1:7" x14ac:dyDescent="0.25">
      <c r="A50" s="8" t="s">
        <v>26</v>
      </c>
      <c r="B50" s="2" t="s">
        <v>36</v>
      </c>
      <c r="C50" s="4"/>
      <c r="D50" s="4"/>
      <c r="E50" s="4">
        <v>373100</v>
      </c>
      <c r="F50" s="4">
        <v>377000</v>
      </c>
      <c r="G50" s="4">
        <v>386000</v>
      </c>
    </row>
    <row r="51" spans="1:7" x14ac:dyDescent="0.25">
      <c r="A51" s="8" t="s">
        <v>27</v>
      </c>
      <c r="B51" s="2" t="s">
        <v>38</v>
      </c>
      <c r="C51" s="4"/>
      <c r="D51" s="4"/>
      <c r="E51" s="4">
        <v>500</v>
      </c>
      <c r="F51" s="4">
        <v>600</v>
      </c>
      <c r="G51" s="4">
        <v>600</v>
      </c>
    </row>
    <row r="52" spans="1:7" x14ac:dyDescent="0.25">
      <c r="A52" s="8">
        <v>36</v>
      </c>
      <c r="B52" s="2" t="s">
        <v>42</v>
      </c>
      <c r="C52" s="4"/>
      <c r="D52" s="4"/>
      <c r="E52" s="4">
        <v>26500</v>
      </c>
      <c r="F52" s="4">
        <v>27000</v>
      </c>
      <c r="G52" s="4">
        <v>27500</v>
      </c>
    </row>
    <row r="53" spans="1:7" x14ac:dyDescent="0.25">
      <c r="A53" s="8" t="s">
        <v>28</v>
      </c>
      <c r="B53" s="2" t="s">
        <v>39</v>
      </c>
      <c r="C53" s="4"/>
      <c r="D53" s="4"/>
      <c r="E53" s="4">
        <v>2500</v>
      </c>
      <c r="F53" s="4">
        <v>2500</v>
      </c>
      <c r="G53" s="4">
        <v>2500</v>
      </c>
    </row>
    <row r="54" spans="1:7" x14ac:dyDescent="0.25">
      <c r="A54" s="8">
        <v>38</v>
      </c>
      <c r="B54" s="2" t="s">
        <v>43</v>
      </c>
      <c r="C54" s="4"/>
      <c r="D54" s="4"/>
      <c r="E54" s="4">
        <v>2500</v>
      </c>
      <c r="F54" s="4">
        <v>2500</v>
      </c>
      <c r="G54" s="4">
        <v>2800</v>
      </c>
    </row>
    <row r="55" spans="1:7" x14ac:dyDescent="0.25">
      <c r="A55" s="8" t="s">
        <v>30</v>
      </c>
      <c r="B55" s="2" t="s">
        <v>40</v>
      </c>
      <c r="C55" s="4"/>
      <c r="D55" s="4"/>
      <c r="E55" s="4">
        <v>102700</v>
      </c>
      <c r="F55" s="4">
        <v>90700</v>
      </c>
      <c r="G55" s="4">
        <v>95700</v>
      </c>
    </row>
    <row r="56" spans="1:7" x14ac:dyDescent="0.25">
      <c r="A56" s="3">
        <v>50</v>
      </c>
      <c r="B56" s="2" t="s">
        <v>70</v>
      </c>
      <c r="C56" s="4">
        <f>SUM(C57:C58)</f>
        <v>0</v>
      </c>
      <c r="D56" s="4">
        <f t="shared" ref="D56:G56" si="11">SUM(D57:D58)</f>
        <v>0</v>
      </c>
      <c r="E56" s="4">
        <f t="shared" si="11"/>
        <v>40900</v>
      </c>
      <c r="F56" s="4">
        <f t="shared" si="11"/>
        <v>94600</v>
      </c>
      <c r="G56" s="4">
        <f t="shared" si="11"/>
        <v>94600</v>
      </c>
    </row>
    <row r="57" spans="1:7" x14ac:dyDescent="0.25">
      <c r="A57" s="8" t="s">
        <v>16</v>
      </c>
      <c r="B57" s="2" t="s">
        <v>37</v>
      </c>
      <c r="C57" s="4"/>
      <c r="D57" s="4"/>
      <c r="E57" s="4">
        <v>37280</v>
      </c>
      <c r="F57" s="4">
        <v>90870</v>
      </c>
      <c r="G57" s="4">
        <v>90870</v>
      </c>
    </row>
    <row r="58" spans="1:7" x14ac:dyDescent="0.25">
      <c r="A58" s="8" t="s">
        <v>26</v>
      </c>
      <c r="B58" s="2" t="s">
        <v>36</v>
      </c>
      <c r="C58" s="4"/>
      <c r="D58" s="4"/>
      <c r="E58" s="4">
        <f>2500+1120</f>
        <v>3620</v>
      </c>
      <c r="F58" s="4">
        <f>2500+1230</f>
        <v>3730</v>
      </c>
      <c r="G58" s="4">
        <f>2500+1230</f>
        <v>3730</v>
      </c>
    </row>
    <row r="59" spans="1:7" x14ac:dyDescent="0.25">
      <c r="A59" s="3" t="s">
        <v>10</v>
      </c>
      <c r="B59" s="2" t="s">
        <v>11</v>
      </c>
      <c r="C59" s="4">
        <f>SUM(C60:C69)</f>
        <v>0</v>
      </c>
      <c r="D59" s="4">
        <f t="shared" ref="D59:G59" si="12">SUM(D60:D69)</f>
        <v>0</v>
      </c>
      <c r="E59" s="4">
        <f>SUM(E60:E69)</f>
        <v>105103</v>
      </c>
      <c r="F59" s="4">
        <f t="shared" si="12"/>
        <v>62465</v>
      </c>
      <c r="G59" s="4">
        <f t="shared" si="12"/>
        <v>46673</v>
      </c>
    </row>
    <row r="60" spans="1:7" x14ac:dyDescent="0.25">
      <c r="A60" s="8" t="s">
        <v>16</v>
      </c>
      <c r="B60" s="2" t="s">
        <v>37</v>
      </c>
      <c r="C60" s="4"/>
      <c r="D60" s="4"/>
      <c r="E60" s="4">
        <v>79793</v>
      </c>
      <c r="F60" s="4">
        <v>27465</v>
      </c>
      <c r="G60" s="4">
        <v>11673</v>
      </c>
    </row>
    <row r="61" spans="1:7" x14ac:dyDescent="0.25">
      <c r="A61" s="8" t="s">
        <v>26</v>
      </c>
      <c r="B61" s="2" t="s">
        <v>36</v>
      </c>
      <c r="C61" s="4"/>
      <c r="D61" s="4"/>
      <c r="E61" s="4">
        <v>20310</v>
      </c>
      <c r="F61" s="4">
        <v>35000</v>
      </c>
      <c r="G61" s="4">
        <v>35000</v>
      </c>
    </row>
    <row r="62" spans="1:7" x14ac:dyDescent="0.25">
      <c r="A62" s="8" t="s">
        <v>27</v>
      </c>
      <c r="B62" s="2" t="s">
        <v>38</v>
      </c>
      <c r="C62" s="4"/>
      <c r="D62" s="4"/>
      <c r="E62" s="4"/>
      <c r="F62" s="4"/>
      <c r="G62" s="4"/>
    </row>
    <row r="63" spans="1:7" x14ac:dyDescent="0.25">
      <c r="A63" s="8" t="s">
        <v>34</v>
      </c>
      <c r="B63" s="2" t="s">
        <v>44</v>
      </c>
      <c r="C63" s="4"/>
      <c r="D63" s="4"/>
      <c r="E63" s="4"/>
      <c r="F63" s="4"/>
      <c r="G63" s="4"/>
    </row>
    <row r="64" spans="1:7" x14ac:dyDescent="0.25">
      <c r="A64" s="8" t="s">
        <v>33</v>
      </c>
      <c r="B64" s="2" t="s">
        <v>42</v>
      </c>
      <c r="C64" s="4"/>
      <c r="D64" s="4"/>
      <c r="E64" s="4"/>
      <c r="F64" s="4"/>
      <c r="G64" s="4"/>
    </row>
    <row r="65" spans="1:7" x14ac:dyDescent="0.25">
      <c r="A65" s="8" t="s">
        <v>28</v>
      </c>
      <c r="B65" s="2" t="s">
        <v>39</v>
      </c>
      <c r="C65" s="4"/>
      <c r="D65" s="4"/>
      <c r="E65" s="4"/>
      <c r="F65" s="4"/>
      <c r="G65" s="4"/>
    </row>
    <row r="66" spans="1:7" x14ac:dyDescent="0.25">
      <c r="A66" s="8" t="s">
        <v>31</v>
      </c>
      <c r="B66" s="2" t="s">
        <v>43</v>
      </c>
      <c r="C66" s="4"/>
      <c r="D66" s="4"/>
      <c r="E66" s="4"/>
      <c r="F66" s="4"/>
      <c r="G66" s="4"/>
    </row>
    <row r="67" spans="1:7" x14ac:dyDescent="0.25">
      <c r="A67" s="8" t="s">
        <v>29</v>
      </c>
      <c r="B67" s="2" t="s">
        <v>47</v>
      </c>
      <c r="C67" s="4"/>
      <c r="D67" s="4"/>
      <c r="E67" s="4"/>
      <c r="F67" s="4"/>
      <c r="G67" s="4"/>
    </row>
    <row r="68" spans="1:7" x14ac:dyDescent="0.25">
      <c r="A68" s="8" t="s">
        <v>30</v>
      </c>
      <c r="B68" s="2" t="s">
        <v>40</v>
      </c>
      <c r="C68" s="4"/>
      <c r="D68" s="4"/>
      <c r="E68" s="4">
        <v>5000</v>
      </c>
      <c r="F68" s="4"/>
      <c r="G68" s="4"/>
    </row>
    <row r="69" spans="1:7" x14ac:dyDescent="0.25">
      <c r="A69" s="8" t="s">
        <v>32</v>
      </c>
      <c r="B69" s="2" t="s">
        <v>41</v>
      </c>
      <c r="C69" s="4"/>
      <c r="D69" s="4"/>
      <c r="E69" s="4"/>
      <c r="F69" s="4"/>
      <c r="G69" s="4"/>
    </row>
    <row r="70" spans="1:7" x14ac:dyDescent="0.25">
      <c r="A70" s="3" t="s">
        <v>46</v>
      </c>
      <c r="B70" s="2" t="s">
        <v>12</v>
      </c>
      <c r="C70" s="4">
        <f>SUM(C71:C79)</f>
        <v>0</v>
      </c>
      <c r="D70" s="4">
        <f t="shared" ref="D70:G70" si="13">SUM(D71:D79)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</row>
    <row r="71" spans="1:7" x14ac:dyDescent="0.25">
      <c r="A71" s="8" t="s">
        <v>16</v>
      </c>
      <c r="B71" s="2" t="s">
        <v>37</v>
      </c>
      <c r="C71" s="4"/>
      <c r="D71" s="4"/>
      <c r="E71" s="4"/>
      <c r="F71" s="4"/>
      <c r="G71" s="4"/>
    </row>
    <row r="72" spans="1:7" x14ac:dyDescent="0.25">
      <c r="A72" s="8" t="s">
        <v>26</v>
      </c>
      <c r="B72" s="2" t="s">
        <v>36</v>
      </c>
      <c r="C72" s="4"/>
      <c r="D72" s="4"/>
      <c r="E72" s="4"/>
      <c r="F72" s="4"/>
      <c r="G72" s="4"/>
    </row>
    <row r="73" spans="1:7" x14ac:dyDescent="0.25">
      <c r="A73" s="8" t="s">
        <v>27</v>
      </c>
      <c r="B73" s="2" t="s">
        <v>38</v>
      </c>
      <c r="C73" s="4"/>
      <c r="D73" s="4"/>
      <c r="E73" s="4"/>
      <c r="F73" s="4"/>
      <c r="G73" s="4"/>
    </row>
    <row r="74" spans="1:7" x14ac:dyDescent="0.25">
      <c r="A74" s="8" t="s">
        <v>33</v>
      </c>
      <c r="B74" s="2" t="s">
        <v>42</v>
      </c>
      <c r="C74" s="4"/>
      <c r="D74" s="4"/>
      <c r="E74" s="4"/>
      <c r="F74" s="4"/>
      <c r="G74" s="4"/>
    </row>
    <row r="75" spans="1:7" x14ac:dyDescent="0.25">
      <c r="A75" s="8" t="s">
        <v>28</v>
      </c>
      <c r="B75" s="2" t="s">
        <v>39</v>
      </c>
      <c r="C75" s="4"/>
      <c r="D75" s="4"/>
      <c r="E75" s="4"/>
      <c r="F75" s="4"/>
      <c r="G75" s="4"/>
    </row>
    <row r="76" spans="1:7" x14ac:dyDescent="0.25">
      <c r="A76" s="8" t="s">
        <v>31</v>
      </c>
      <c r="B76" s="2" t="s">
        <v>43</v>
      </c>
      <c r="C76" s="4"/>
      <c r="D76" s="4"/>
      <c r="E76" s="4"/>
      <c r="F76" s="4"/>
      <c r="G76" s="4"/>
    </row>
    <row r="77" spans="1:7" x14ac:dyDescent="0.25">
      <c r="A77" s="8" t="s">
        <v>29</v>
      </c>
      <c r="B77" s="2" t="s">
        <v>47</v>
      </c>
      <c r="C77" s="4"/>
      <c r="D77" s="4"/>
      <c r="E77" s="4"/>
      <c r="F77" s="4"/>
      <c r="G77" s="4"/>
    </row>
    <row r="78" spans="1:7" x14ac:dyDescent="0.25">
      <c r="A78" s="8" t="s">
        <v>30</v>
      </c>
      <c r="B78" s="2" t="s">
        <v>40</v>
      </c>
      <c r="C78" s="4"/>
      <c r="D78" s="4"/>
      <c r="E78" s="4"/>
      <c r="F78" s="4"/>
      <c r="G78" s="4"/>
    </row>
    <row r="79" spans="1:7" x14ac:dyDescent="0.25">
      <c r="A79" s="8" t="s">
        <v>32</v>
      </c>
      <c r="B79" s="2" t="s">
        <v>41</v>
      </c>
      <c r="C79" s="4"/>
      <c r="D79" s="4"/>
      <c r="E79" s="4"/>
      <c r="F79" s="4"/>
      <c r="G79" s="4"/>
    </row>
    <row r="80" spans="1:7" x14ac:dyDescent="0.25">
      <c r="A80" s="3">
        <v>533</v>
      </c>
      <c r="B80" s="2" t="s">
        <v>71</v>
      </c>
      <c r="C80" s="4">
        <f>SUM(C81:C82)</f>
        <v>0</v>
      </c>
      <c r="D80" s="4">
        <f t="shared" ref="D80:G80" si="14">SUM(D81:D82)</f>
        <v>0</v>
      </c>
      <c r="E80" s="4">
        <f t="shared" si="14"/>
        <v>10000</v>
      </c>
      <c r="F80" s="4">
        <f t="shared" si="14"/>
        <v>10000</v>
      </c>
      <c r="G80" s="4">
        <f t="shared" si="14"/>
        <v>1000</v>
      </c>
    </row>
    <row r="81" spans="1:7" x14ac:dyDescent="0.25">
      <c r="A81" s="8">
        <v>32</v>
      </c>
      <c r="B81" s="2" t="s">
        <v>36</v>
      </c>
      <c r="C81" s="4"/>
      <c r="D81" s="4"/>
      <c r="E81" s="4">
        <v>1000</v>
      </c>
      <c r="F81" s="4">
        <v>1000</v>
      </c>
      <c r="G81" s="4">
        <v>1000</v>
      </c>
    </row>
    <row r="82" spans="1:7" x14ac:dyDescent="0.25">
      <c r="A82" s="8">
        <v>37</v>
      </c>
      <c r="B82" s="2" t="s">
        <v>39</v>
      </c>
      <c r="C82" s="4"/>
      <c r="D82" s="4"/>
      <c r="E82" s="4">
        <v>9000</v>
      </c>
      <c r="F82" s="4">
        <v>9000</v>
      </c>
      <c r="G82" s="4"/>
    </row>
    <row r="83" spans="1:7" x14ac:dyDescent="0.25">
      <c r="A83" s="3">
        <v>581</v>
      </c>
      <c r="B83" s="2" t="s">
        <v>20</v>
      </c>
      <c r="C83" s="4">
        <f>SUM(C84:C85)</f>
        <v>0</v>
      </c>
      <c r="D83" s="4">
        <f t="shared" ref="D83:G83" si="15">SUM(D84:D85)</f>
        <v>0</v>
      </c>
      <c r="E83" s="4">
        <f t="shared" si="15"/>
        <v>53700</v>
      </c>
      <c r="F83" s="4">
        <f t="shared" si="15"/>
        <v>0</v>
      </c>
      <c r="G83" s="4">
        <f t="shared" si="15"/>
        <v>0</v>
      </c>
    </row>
    <row r="84" spans="1:7" x14ac:dyDescent="0.25">
      <c r="A84" s="8" t="s">
        <v>16</v>
      </c>
      <c r="B84" s="2" t="s">
        <v>37</v>
      </c>
      <c r="C84" s="4"/>
      <c r="D84" s="4"/>
      <c r="E84" s="4">
        <v>51500</v>
      </c>
      <c r="F84" s="4"/>
      <c r="G84" s="4"/>
    </row>
    <row r="85" spans="1:7" x14ac:dyDescent="0.25">
      <c r="A85" s="8" t="s">
        <v>26</v>
      </c>
      <c r="B85" s="2" t="s">
        <v>36</v>
      </c>
      <c r="C85" s="4"/>
      <c r="D85" s="4"/>
      <c r="E85" s="4">
        <v>2200</v>
      </c>
      <c r="F85" s="4"/>
      <c r="G85" s="4"/>
    </row>
    <row r="86" spans="1:7" x14ac:dyDescent="0.25">
      <c r="A86" s="3" t="s">
        <v>50</v>
      </c>
      <c r="B86" s="2" t="s">
        <v>13</v>
      </c>
      <c r="C86" s="4">
        <f>SUM(C87:C92)</f>
        <v>0</v>
      </c>
      <c r="D86" s="4">
        <f t="shared" ref="D86:G86" si="16">SUM(D87:D92)</f>
        <v>0</v>
      </c>
      <c r="E86" s="4">
        <f t="shared" si="16"/>
        <v>172151</v>
      </c>
      <c r="F86" s="4">
        <f t="shared" si="16"/>
        <v>75784</v>
      </c>
      <c r="G86" s="4">
        <f t="shared" si="16"/>
        <v>5258</v>
      </c>
    </row>
    <row r="87" spans="1:7" x14ac:dyDescent="0.25">
      <c r="A87" s="8" t="s">
        <v>16</v>
      </c>
      <c r="B87" s="2" t="s">
        <v>37</v>
      </c>
      <c r="C87" s="4"/>
      <c r="D87" s="4"/>
      <c r="E87" s="4">
        <v>170950</v>
      </c>
      <c r="F87" s="4">
        <v>60184</v>
      </c>
      <c r="G87" s="4">
        <v>5258</v>
      </c>
    </row>
    <row r="88" spans="1:7" x14ac:dyDescent="0.25">
      <c r="A88" s="8" t="s">
        <v>26</v>
      </c>
      <c r="B88" s="2" t="s">
        <v>36</v>
      </c>
      <c r="C88" s="4"/>
      <c r="D88" s="4"/>
      <c r="E88" s="4">
        <v>1201</v>
      </c>
      <c r="F88" s="4">
        <f>15100+500</f>
        <v>15600</v>
      </c>
      <c r="G88" s="4"/>
    </row>
    <row r="89" spans="1:7" x14ac:dyDescent="0.25">
      <c r="A89" s="8" t="s">
        <v>27</v>
      </c>
      <c r="B89" s="2" t="s">
        <v>38</v>
      </c>
      <c r="C89" s="4"/>
      <c r="D89" s="4"/>
      <c r="E89" s="4"/>
      <c r="F89" s="4"/>
      <c r="G89" s="4"/>
    </row>
    <row r="90" spans="1:7" x14ac:dyDescent="0.25">
      <c r="A90" s="8" t="s">
        <v>29</v>
      </c>
      <c r="B90" s="2" t="s">
        <v>47</v>
      </c>
      <c r="C90" s="4"/>
      <c r="D90" s="4"/>
      <c r="E90" s="4"/>
      <c r="F90" s="4"/>
      <c r="G90" s="4"/>
    </row>
    <row r="91" spans="1:7" x14ac:dyDescent="0.25">
      <c r="A91" s="8" t="s">
        <v>30</v>
      </c>
      <c r="B91" s="2" t="s">
        <v>40</v>
      </c>
      <c r="C91" s="4"/>
      <c r="D91" s="4"/>
      <c r="E91" s="4"/>
      <c r="F91" s="4"/>
      <c r="G91" s="4"/>
    </row>
    <row r="92" spans="1:7" x14ac:dyDescent="0.25">
      <c r="A92" s="8" t="s">
        <v>32</v>
      </c>
      <c r="B92" s="2" t="s">
        <v>41</v>
      </c>
      <c r="C92" s="4"/>
      <c r="D92" s="4"/>
      <c r="E92" s="4"/>
      <c r="F92" s="4"/>
      <c r="G92" s="4"/>
    </row>
    <row r="93" spans="1:7" x14ac:dyDescent="0.25">
      <c r="A93" s="3">
        <v>71</v>
      </c>
      <c r="B93" s="2" t="s">
        <v>52</v>
      </c>
      <c r="C93" s="4">
        <f>C94</f>
        <v>0</v>
      </c>
      <c r="D93" s="4">
        <f t="shared" ref="D93:G93" si="17">D94</f>
        <v>0</v>
      </c>
      <c r="E93" s="4">
        <f t="shared" si="17"/>
        <v>200</v>
      </c>
      <c r="F93" s="4">
        <f t="shared" si="17"/>
        <v>100</v>
      </c>
      <c r="G93" s="4">
        <f t="shared" si="17"/>
        <v>0</v>
      </c>
    </row>
    <row r="94" spans="1:7" x14ac:dyDescent="0.25">
      <c r="A94" s="8">
        <v>42</v>
      </c>
      <c r="B94" s="2" t="s">
        <v>52</v>
      </c>
      <c r="C94" s="4"/>
      <c r="D94" s="4"/>
      <c r="E94" s="4">
        <v>200</v>
      </c>
      <c r="F94" s="4">
        <v>100</v>
      </c>
      <c r="G94" s="4"/>
    </row>
    <row r="95" spans="1:7" x14ac:dyDescent="0.25">
      <c r="A95" s="1" t="s">
        <v>78</v>
      </c>
      <c r="B95" s="2" t="s">
        <v>79</v>
      </c>
      <c r="C95" s="4">
        <f>C96</f>
        <v>0</v>
      </c>
      <c r="D95" s="4">
        <f t="shared" ref="D95:G95" si="18">D96</f>
        <v>0</v>
      </c>
      <c r="E95" s="4">
        <f t="shared" si="18"/>
        <v>232891</v>
      </c>
      <c r="F95" s="4">
        <f t="shared" si="18"/>
        <v>46263</v>
      </c>
      <c r="G95" s="4">
        <f t="shared" si="18"/>
        <v>46263</v>
      </c>
    </row>
    <row r="96" spans="1:7" x14ac:dyDescent="0.25">
      <c r="A96" s="3">
        <v>563</v>
      </c>
      <c r="B96" s="2" t="s">
        <v>24</v>
      </c>
      <c r="C96" s="4">
        <f>SUM(C97:C104)</f>
        <v>0</v>
      </c>
      <c r="D96" s="4">
        <f t="shared" ref="D96:G96" si="19">SUM(D97:D104)</f>
        <v>0</v>
      </c>
      <c r="E96" s="4">
        <f>SUM(E97:E104)</f>
        <v>232891</v>
      </c>
      <c r="F96" s="4">
        <f t="shared" si="19"/>
        <v>46263</v>
      </c>
      <c r="G96" s="4">
        <f t="shared" si="19"/>
        <v>46263</v>
      </c>
    </row>
    <row r="97" spans="1:7" x14ac:dyDescent="0.25">
      <c r="A97" s="8" t="s">
        <v>16</v>
      </c>
      <c r="B97" s="2" t="s">
        <v>37</v>
      </c>
      <c r="C97" s="4"/>
      <c r="D97" s="4"/>
      <c r="E97" s="4">
        <v>131891</v>
      </c>
      <c r="F97" s="4">
        <v>21263</v>
      </c>
      <c r="G97" s="4">
        <v>21263</v>
      </c>
    </row>
    <row r="98" spans="1:7" x14ac:dyDescent="0.25">
      <c r="A98" s="8" t="s">
        <v>26</v>
      </c>
      <c r="B98" s="2" t="s">
        <v>36</v>
      </c>
      <c r="C98" s="4"/>
      <c r="D98" s="4"/>
      <c r="E98" s="4">
        <v>101000</v>
      </c>
      <c r="F98" s="4">
        <v>25000</v>
      </c>
      <c r="G98" s="4">
        <v>25000</v>
      </c>
    </row>
    <row r="99" spans="1:7" x14ac:dyDescent="0.25">
      <c r="A99" s="8" t="s">
        <v>27</v>
      </c>
      <c r="B99" s="2" t="s">
        <v>38</v>
      </c>
      <c r="C99" s="4"/>
      <c r="D99" s="4"/>
      <c r="E99" s="4"/>
      <c r="F99" s="4"/>
      <c r="G99" s="4"/>
    </row>
    <row r="100" spans="1:7" x14ac:dyDescent="0.25">
      <c r="A100" s="8" t="s">
        <v>28</v>
      </c>
      <c r="B100" s="2" t="s">
        <v>39</v>
      </c>
      <c r="C100" s="4"/>
      <c r="D100" s="4"/>
      <c r="E100" s="4"/>
      <c r="F100" s="4"/>
      <c r="G100" s="4"/>
    </row>
    <row r="101" spans="1:7" x14ac:dyDescent="0.25">
      <c r="A101" s="8" t="s">
        <v>31</v>
      </c>
      <c r="B101" s="2" t="s">
        <v>43</v>
      </c>
      <c r="C101" s="4"/>
      <c r="D101" s="4"/>
      <c r="E101" s="4"/>
      <c r="F101" s="4"/>
      <c r="G101" s="4"/>
    </row>
    <row r="102" spans="1:7" x14ac:dyDescent="0.25">
      <c r="A102" s="8" t="s">
        <v>29</v>
      </c>
      <c r="B102" s="2" t="s">
        <v>47</v>
      </c>
      <c r="C102" s="4"/>
      <c r="D102" s="4"/>
      <c r="E102" s="4"/>
      <c r="F102" s="4"/>
      <c r="G102" s="4"/>
    </row>
    <row r="103" spans="1:7" x14ac:dyDescent="0.25">
      <c r="A103" s="8" t="s">
        <v>30</v>
      </c>
      <c r="B103" s="2" t="s">
        <v>40</v>
      </c>
      <c r="C103" s="4"/>
      <c r="D103" s="4"/>
      <c r="E103" s="4"/>
      <c r="F103" s="4"/>
      <c r="G103" s="4"/>
    </row>
    <row r="104" spans="1:7" x14ac:dyDescent="0.25">
      <c r="A104" s="8" t="s">
        <v>32</v>
      </c>
      <c r="B104" s="2" t="s">
        <v>41</v>
      </c>
      <c r="C104" s="4"/>
      <c r="D104" s="4"/>
      <c r="E104" s="4"/>
      <c r="F104" s="4"/>
      <c r="G104" s="4"/>
    </row>
    <row r="105" spans="1:7" x14ac:dyDescent="0.25">
      <c r="A105" s="1" t="s">
        <v>0</v>
      </c>
      <c r="B105" s="2" t="s">
        <v>2</v>
      </c>
      <c r="C105" s="4">
        <f>C106</f>
        <v>4064949</v>
      </c>
      <c r="D105" s="4">
        <f>D106</f>
        <v>4493659</v>
      </c>
      <c r="E105" s="4">
        <f>E106</f>
        <v>0</v>
      </c>
      <c r="F105" s="4">
        <f t="shared" ref="F105" si="20">F106</f>
        <v>0</v>
      </c>
      <c r="G105" s="4">
        <f>G106</f>
        <v>0</v>
      </c>
    </row>
    <row r="106" spans="1:7" x14ac:dyDescent="0.25">
      <c r="A106" s="3" t="s">
        <v>35</v>
      </c>
      <c r="B106" s="2" t="s">
        <v>1</v>
      </c>
      <c r="C106" s="4">
        <f>SUM(C107:C109)</f>
        <v>4064949</v>
      </c>
      <c r="D106" s="4">
        <f>SUM(D107:D109)</f>
        <v>4493659</v>
      </c>
      <c r="E106" s="4">
        <f t="shared" ref="E106:G106" si="21">SUM(E107:E109)</f>
        <v>0</v>
      </c>
      <c r="F106" s="4">
        <f t="shared" si="21"/>
        <v>0</v>
      </c>
      <c r="G106" s="4">
        <f t="shared" si="21"/>
        <v>0</v>
      </c>
    </row>
    <row r="107" spans="1:7" x14ac:dyDescent="0.25">
      <c r="A107" s="8" t="s">
        <v>16</v>
      </c>
      <c r="B107" s="2" t="s">
        <v>37</v>
      </c>
      <c r="C107" s="4">
        <v>3992564</v>
      </c>
      <c r="D107" s="4">
        <v>4409752</v>
      </c>
      <c r="E107" s="4"/>
      <c r="F107" s="4"/>
      <c r="G107" s="4"/>
    </row>
    <row r="108" spans="1:7" x14ac:dyDescent="0.25">
      <c r="A108" s="8" t="s">
        <v>26</v>
      </c>
      <c r="B108" s="2" t="s">
        <v>36</v>
      </c>
      <c r="C108" s="4">
        <v>72385</v>
      </c>
      <c r="D108" s="4">
        <v>83907</v>
      </c>
      <c r="E108" s="4"/>
      <c r="F108" s="4"/>
      <c r="G108" s="4"/>
    </row>
    <row r="109" spans="1:7" x14ac:dyDescent="0.25">
      <c r="A109" s="8" t="s">
        <v>31</v>
      </c>
      <c r="B109" s="2" t="s">
        <v>43</v>
      </c>
      <c r="C109" s="4"/>
      <c r="D109" s="4"/>
      <c r="E109" s="4"/>
      <c r="F109" s="4"/>
      <c r="G109" s="4"/>
    </row>
    <row r="110" spans="1:7" x14ac:dyDescent="0.25">
      <c r="A110" s="1" t="s">
        <v>6</v>
      </c>
      <c r="B110" s="2" t="s">
        <v>7</v>
      </c>
      <c r="C110" s="4">
        <f>C111+C120</f>
        <v>339657</v>
      </c>
      <c r="D110" s="4">
        <f t="shared" ref="D110:G110" si="22">D111+D120</f>
        <v>486781</v>
      </c>
      <c r="E110" s="4">
        <f t="shared" si="22"/>
        <v>0</v>
      </c>
      <c r="F110" s="4">
        <f t="shared" si="22"/>
        <v>0</v>
      </c>
      <c r="G110" s="4">
        <f t="shared" si="22"/>
        <v>0</v>
      </c>
    </row>
    <row r="111" spans="1:7" x14ac:dyDescent="0.25">
      <c r="A111" s="3" t="s">
        <v>35</v>
      </c>
      <c r="B111" s="2" t="s">
        <v>1</v>
      </c>
      <c r="C111" s="4">
        <f>SUM(C112:C119)</f>
        <v>339657</v>
      </c>
      <c r="D111" s="4">
        <f>SUM(D112:D119)</f>
        <v>449022</v>
      </c>
      <c r="E111" s="4">
        <f>SUM(E112:E119)</f>
        <v>0</v>
      </c>
      <c r="F111" s="4">
        <f t="shared" ref="F111:G111" si="23">SUM(F112:F119)</f>
        <v>0</v>
      </c>
      <c r="G111" s="4">
        <f t="shared" si="23"/>
        <v>0</v>
      </c>
    </row>
    <row r="112" spans="1:7" x14ac:dyDescent="0.25">
      <c r="A112" s="8" t="s">
        <v>16</v>
      </c>
      <c r="B112" s="2" t="s">
        <v>37</v>
      </c>
      <c r="C112" s="4"/>
      <c r="D112" s="4"/>
      <c r="E112" s="4"/>
      <c r="F112" s="4"/>
      <c r="G112" s="4"/>
    </row>
    <row r="113" spans="1:7" x14ac:dyDescent="0.25">
      <c r="A113" s="8" t="s">
        <v>26</v>
      </c>
      <c r="B113" s="2" t="s">
        <v>36</v>
      </c>
      <c r="C113" s="4">
        <v>309358</v>
      </c>
      <c r="D113" s="4">
        <v>414022</v>
      </c>
      <c r="E113" s="4"/>
      <c r="F113" s="4"/>
      <c r="G113" s="4"/>
    </row>
    <row r="114" spans="1:7" x14ac:dyDescent="0.25">
      <c r="A114" s="8" t="s">
        <v>27</v>
      </c>
      <c r="B114" s="2" t="s">
        <v>38</v>
      </c>
      <c r="C114" s="4">
        <v>3729</v>
      </c>
      <c r="D114" s="4">
        <v>4000</v>
      </c>
      <c r="E114" s="4"/>
      <c r="F114" s="4"/>
      <c r="G114" s="4"/>
    </row>
    <row r="115" spans="1:7" x14ac:dyDescent="0.25">
      <c r="A115" s="8" t="s">
        <v>28</v>
      </c>
      <c r="B115" s="2" t="s">
        <v>39</v>
      </c>
      <c r="C115" s="4">
        <v>2489</v>
      </c>
      <c r="D115" s="4">
        <v>3500</v>
      </c>
      <c r="E115" s="4"/>
      <c r="F115" s="4"/>
      <c r="G115" s="4"/>
    </row>
    <row r="116" spans="1:7" x14ac:dyDescent="0.25">
      <c r="A116" s="8" t="s">
        <v>31</v>
      </c>
      <c r="B116" s="2" t="s">
        <v>43</v>
      </c>
      <c r="C116" s="4"/>
      <c r="D116" s="4"/>
      <c r="E116" s="4"/>
      <c r="F116" s="4"/>
      <c r="G116" s="4"/>
    </row>
    <row r="117" spans="1:7" x14ac:dyDescent="0.25">
      <c r="A117" s="8" t="s">
        <v>29</v>
      </c>
      <c r="B117" s="2" t="s">
        <v>47</v>
      </c>
      <c r="C117" s="4">
        <v>3000</v>
      </c>
      <c r="D117" s="4">
        <v>27500</v>
      </c>
      <c r="E117" s="4"/>
      <c r="F117" s="4"/>
      <c r="G117" s="4"/>
    </row>
    <row r="118" spans="1:7" x14ac:dyDescent="0.25">
      <c r="A118" s="8" t="s">
        <v>30</v>
      </c>
      <c r="B118" s="2" t="s">
        <v>40</v>
      </c>
      <c r="C118" s="4">
        <v>21081</v>
      </c>
      <c r="D118" s="4"/>
      <c r="E118" s="4"/>
      <c r="F118" s="4"/>
      <c r="G118" s="4"/>
    </row>
    <row r="119" spans="1:7" x14ac:dyDescent="0.25">
      <c r="A119" s="8" t="s">
        <v>32</v>
      </c>
      <c r="B119" s="2" t="s">
        <v>41</v>
      </c>
      <c r="C119" s="4"/>
      <c r="D119" s="4"/>
      <c r="E119" s="4"/>
      <c r="F119" s="4"/>
      <c r="G119" s="4"/>
    </row>
    <row r="120" spans="1:7" x14ac:dyDescent="0.25">
      <c r="A120" s="3">
        <v>581</v>
      </c>
      <c r="B120" s="2" t="s">
        <v>20</v>
      </c>
      <c r="C120" s="4">
        <f>C121+C122</f>
        <v>0</v>
      </c>
      <c r="D120" s="4">
        <f t="shared" ref="D120:G120" si="24">D121+D122</f>
        <v>37759</v>
      </c>
      <c r="E120" s="4">
        <f t="shared" si="24"/>
        <v>0</v>
      </c>
      <c r="F120" s="4">
        <f t="shared" si="24"/>
        <v>0</v>
      </c>
      <c r="G120" s="4">
        <f t="shared" si="24"/>
        <v>0</v>
      </c>
    </row>
    <row r="121" spans="1:7" x14ac:dyDescent="0.25">
      <c r="A121" s="8">
        <v>32</v>
      </c>
      <c r="B121" s="2" t="s">
        <v>36</v>
      </c>
      <c r="C121" s="4"/>
      <c r="D121" s="4">
        <v>14582</v>
      </c>
      <c r="E121" s="4"/>
      <c r="F121" s="4"/>
      <c r="G121" s="4"/>
    </row>
    <row r="122" spans="1:7" x14ac:dyDescent="0.25">
      <c r="A122" s="8">
        <v>42</v>
      </c>
      <c r="B122" s="2" t="s">
        <v>40</v>
      </c>
      <c r="C122" s="4"/>
      <c r="D122" s="4">
        <v>23177</v>
      </c>
      <c r="E122" s="4"/>
      <c r="F122" s="4"/>
      <c r="G122" s="4"/>
    </row>
    <row r="123" spans="1:7" x14ac:dyDescent="0.25">
      <c r="A123" s="1" t="s">
        <v>4</v>
      </c>
      <c r="B123" s="2" t="s">
        <v>5</v>
      </c>
      <c r="C123" s="4">
        <f>C124</f>
        <v>3234</v>
      </c>
      <c r="D123" s="4">
        <f t="shared" ref="D123:G123" si="25">D124</f>
        <v>0</v>
      </c>
      <c r="E123" s="4">
        <f t="shared" si="25"/>
        <v>0</v>
      </c>
      <c r="F123" s="4">
        <f t="shared" si="25"/>
        <v>0</v>
      </c>
      <c r="G123" s="4">
        <f t="shared" si="25"/>
        <v>0</v>
      </c>
    </row>
    <row r="124" spans="1:7" x14ac:dyDescent="0.25">
      <c r="A124" s="3" t="s">
        <v>35</v>
      </c>
      <c r="B124" s="2" t="s">
        <v>1</v>
      </c>
      <c r="C124" s="4">
        <f>SUM(C125:C129)</f>
        <v>3234</v>
      </c>
      <c r="D124" s="4">
        <f t="shared" ref="D124:G124" si="26">SUM(D125:D129)</f>
        <v>0</v>
      </c>
      <c r="E124" s="4">
        <f t="shared" si="26"/>
        <v>0</v>
      </c>
      <c r="F124" s="4">
        <f t="shared" si="26"/>
        <v>0</v>
      </c>
      <c r="G124" s="4">
        <f t="shared" si="26"/>
        <v>0</v>
      </c>
    </row>
    <row r="125" spans="1:7" x14ac:dyDescent="0.25">
      <c r="A125" s="8" t="s">
        <v>16</v>
      </c>
      <c r="B125" s="2" t="s">
        <v>37</v>
      </c>
      <c r="C125" s="4">
        <v>1410</v>
      </c>
      <c r="D125" s="4"/>
      <c r="E125" s="4"/>
      <c r="F125" s="4"/>
      <c r="G125" s="4"/>
    </row>
    <row r="126" spans="1:7" x14ac:dyDescent="0.25">
      <c r="A126" s="8" t="s">
        <v>26</v>
      </c>
      <c r="B126" s="2" t="s">
        <v>36</v>
      </c>
      <c r="C126" s="4">
        <v>1224</v>
      </c>
      <c r="D126" s="4"/>
      <c r="E126" s="4"/>
      <c r="F126" s="4"/>
      <c r="G126" s="4"/>
    </row>
    <row r="127" spans="1:7" x14ac:dyDescent="0.25">
      <c r="A127" s="8" t="s">
        <v>27</v>
      </c>
      <c r="B127" s="2" t="s">
        <v>38</v>
      </c>
      <c r="C127" s="4">
        <v>600</v>
      </c>
      <c r="D127" s="4"/>
      <c r="E127" s="4"/>
      <c r="F127" s="4"/>
      <c r="G127" s="4"/>
    </row>
    <row r="128" spans="1:7" x14ac:dyDescent="0.25">
      <c r="A128" s="8" t="s">
        <v>28</v>
      </c>
      <c r="B128" s="2" t="s">
        <v>39</v>
      </c>
      <c r="C128" s="4"/>
      <c r="D128" s="4"/>
      <c r="E128" s="4"/>
      <c r="F128" s="4"/>
      <c r="G128" s="4"/>
    </row>
    <row r="129" spans="1:7" x14ac:dyDescent="0.25">
      <c r="A129" s="8" t="s">
        <v>31</v>
      </c>
      <c r="B129" s="2" t="s">
        <v>43</v>
      </c>
      <c r="C129" s="4"/>
      <c r="D129" s="4"/>
      <c r="E129" s="4"/>
      <c r="F129" s="4"/>
      <c r="G129" s="4"/>
    </row>
    <row r="130" spans="1:7" x14ac:dyDescent="0.25">
      <c r="A130" s="1" t="s">
        <v>58</v>
      </c>
      <c r="B130" s="2" t="s">
        <v>69</v>
      </c>
      <c r="C130" s="4">
        <f>C131</f>
        <v>943</v>
      </c>
      <c r="D130" s="4">
        <f t="shared" ref="D130:G134" si="27">D131</f>
        <v>1405</v>
      </c>
      <c r="E130" s="4">
        <f t="shared" si="27"/>
        <v>0</v>
      </c>
      <c r="F130" s="4">
        <f t="shared" si="27"/>
        <v>0</v>
      </c>
      <c r="G130" s="4">
        <f t="shared" si="27"/>
        <v>0</v>
      </c>
    </row>
    <row r="131" spans="1:7" x14ac:dyDescent="0.25">
      <c r="A131" s="3" t="s">
        <v>35</v>
      </c>
      <c r="B131" s="2" t="s">
        <v>1</v>
      </c>
      <c r="C131" s="4">
        <f>C132</f>
        <v>943</v>
      </c>
      <c r="D131" s="4">
        <f t="shared" si="27"/>
        <v>1405</v>
      </c>
      <c r="E131" s="4">
        <f t="shared" si="27"/>
        <v>0</v>
      </c>
      <c r="F131" s="4">
        <f t="shared" si="27"/>
        <v>0</v>
      </c>
      <c r="G131" s="4">
        <f t="shared" si="27"/>
        <v>0</v>
      </c>
    </row>
    <row r="132" spans="1:7" x14ac:dyDescent="0.25">
      <c r="A132" s="8">
        <v>37</v>
      </c>
      <c r="B132" s="2" t="s">
        <v>59</v>
      </c>
      <c r="C132" s="4">
        <v>943</v>
      </c>
      <c r="D132" s="4">
        <v>1405</v>
      </c>
      <c r="E132" s="4"/>
      <c r="F132" s="4">
        <v>0</v>
      </c>
      <c r="G132" s="4"/>
    </row>
    <row r="133" spans="1:7" x14ac:dyDescent="0.25">
      <c r="A133" s="1" t="s">
        <v>60</v>
      </c>
      <c r="B133" s="2" t="s">
        <v>61</v>
      </c>
      <c r="C133" s="4">
        <f>C134</f>
        <v>0</v>
      </c>
      <c r="D133" s="4">
        <f t="shared" si="27"/>
        <v>188097</v>
      </c>
      <c r="E133" s="4">
        <f t="shared" si="27"/>
        <v>0</v>
      </c>
      <c r="F133" s="4">
        <f t="shared" si="27"/>
        <v>0</v>
      </c>
      <c r="G133" s="4">
        <f t="shared" si="27"/>
        <v>0</v>
      </c>
    </row>
    <row r="134" spans="1:7" x14ac:dyDescent="0.25">
      <c r="A134" s="3">
        <v>11</v>
      </c>
      <c r="B134" s="2" t="s">
        <v>40</v>
      </c>
      <c r="C134" s="4">
        <f>C135</f>
        <v>0</v>
      </c>
      <c r="D134" s="4">
        <f t="shared" si="27"/>
        <v>188097</v>
      </c>
      <c r="E134" s="4">
        <f t="shared" si="27"/>
        <v>0</v>
      </c>
      <c r="F134" s="4">
        <f t="shared" si="27"/>
        <v>0</v>
      </c>
      <c r="G134" s="4">
        <f t="shared" si="27"/>
        <v>0</v>
      </c>
    </row>
    <row r="135" spans="1:7" x14ac:dyDescent="0.25">
      <c r="A135" s="8">
        <v>42</v>
      </c>
      <c r="B135" s="2" t="s">
        <v>40</v>
      </c>
      <c r="C135" s="4"/>
      <c r="D135" s="4">
        <v>188097</v>
      </c>
      <c r="E135" s="4"/>
      <c r="F135" s="4"/>
      <c r="G135" s="4"/>
    </row>
    <row r="136" spans="1:7" x14ac:dyDescent="0.25">
      <c r="A136" s="1" t="s">
        <v>14</v>
      </c>
      <c r="B136" s="2" t="s">
        <v>15</v>
      </c>
      <c r="C136" s="4">
        <f>C137+C141+C147+C158+C168</f>
        <v>778476</v>
      </c>
      <c r="D136" s="4">
        <f t="shared" ref="D136:G136" si="28">D137+D141+D147+D158+D168</f>
        <v>1176408</v>
      </c>
      <c r="E136" s="4">
        <f t="shared" si="28"/>
        <v>0</v>
      </c>
      <c r="F136" s="4">
        <f t="shared" si="28"/>
        <v>0</v>
      </c>
      <c r="G136" s="4">
        <f t="shared" si="28"/>
        <v>0</v>
      </c>
    </row>
    <row r="137" spans="1:7" x14ac:dyDescent="0.25">
      <c r="A137" s="3" t="s">
        <v>16</v>
      </c>
      <c r="B137" s="2" t="s">
        <v>17</v>
      </c>
      <c r="C137" s="4">
        <f>SUM(C138:C140)</f>
        <v>0</v>
      </c>
      <c r="D137" s="4">
        <f t="shared" ref="D137:G137" si="29">SUM(D138:D140)</f>
        <v>0</v>
      </c>
      <c r="E137" s="4">
        <f t="shared" si="29"/>
        <v>0</v>
      </c>
      <c r="F137" s="4">
        <f t="shared" si="29"/>
        <v>0</v>
      </c>
      <c r="G137" s="4">
        <f t="shared" si="29"/>
        <v>0</v>
      </c>
    </row>
    <row r="138" spans="1:7" x14ac:dyDescent="0.25">
      <c r="A138" s="8" t="s">
        <v>16</v>
      </c>
      <c r="B138" s="2" t="s">
        <v>37</v>
      </c>
      <c r="C138" s="4"/>
      <c r="D138" s="4"/>
      <c r="E138" s="4"/>
      <c r="F138" s="4"/>
      <c r="G138" s="4"/>
    </row>
    <row r="139" spans="1:7" x14ac:dyDescent="0.25">
      <c r="A139" s="8" t="s">
        <v>26</v>
      </c>
      <c r="B139" s="2" t="s">
        <v>36</v>
      </c>
      <c r="C139" s="4"/>
      <c r="D139" s="4"/>
      <c r="E139" s="4"/>
      <c r="F139" s="4"/>
      <c r="G139" s="4"/>
    </row>
    <row r="140" spans="1:7" x14ac:dyDescent="0.25">
      <c r="A140" s="8" t="s">
        <v>27</v>
      </c>
      <c r="B140" s="2" t="s">
        <v>38</v>
      </c>
      <c r="C140" s="4"/>
      <c r="D140" s="4"/>
      <c r="E140" s="4"/>
      <c r="F140" s="4"/>
      <c r="G140" s="4"/>
    </row>
    <row r="141" spans="1:7" x14ac:dyDescent="0.25">
      <c r="A141" s="3" t="s">
        <v>8</v>
      </c>
      <c r="B141" s="2" t="s">
        <v>9</v>
      </c>
      <c r="C141" s="4">
        <f>SUM(C142:C146)</f>
        <v>0</v>
      </c>
      <c r="D141" s="4">
        <f t="shared" ref="D141:G141" si="30">SUM(D142:D146)</f>
        <v>0</v>
      </c>
      <c r="E141" s="4">
        <f t="shared" si="30"/>
        <v>0</v>
      </c>
      <c r="F141" s="4">
        <f t="shared" si="30"/>
        <v>0</v>
      </c>
      <c r="G141" s="4">
        <f t="shared" si="30"/>
        <v>0</v>
      </c>
    </row>
    <row r="142" spans="1:7" x14ac:dyDescent="0.25">
      <c r="A142" s="8" t="s">
        <v>16</v>
      </c>
      <c r="B142" s="2" t="s">
        <v>37</v>
      </c>
      <c r="C142" s="4"/>
      <c r="D142" s="4"/>
      <c r="E142" s="4"/>
      <c r="F142" s="4"/>
      <c r="G142" s="4"/>
    </row>
    <row r="143" spans="1:7" x14ac:dyDescent="0.25">
      <c r="A143" s="8" t="s">
        <v>26</v>
      </c>
      <c r="B143" s="2" t="s">
        <v>36</v>
      </c>
      <c r="C143" s="4"/>
      <c r="D143" s="4"/>
      <c r="E143" s="4"/>
      <c r="F143" s="4"/>
      <c r="G143" s="4"/>
    </row>
    <row r="144" spans="1:7" x14ac:dyDescent="0.25">
      <c r="A144" s="8" t="s">
        <v>27</v>
      </c>
      <c r="B144" s="2" t="s">
        <v>38</v>
      </c>
      <c r="C144" s="4"/>
      <c r="D144" s="4"/>
      <c r="E144" s="4"/>
      <c r="F144" s="4"/>
      <c r="G144" s="4"/>
    </row>
    <row r="145" spans="1:7" x14ac:dyDescent="0.25">
      <c r="A145" s="8" t="s">
        <v>28</v>
      </c>
      <c r="B145" s="2" t="s">
        <v>39</v>
      </c>
      <c r="C145" s="4"/>
      <c r="D145" s="4"/>
      <c r="E145" s="4"/>
      <c r="F145" s="4"/>
      <c r="G145" s="4"/>
    </row>
    <row r="146" spans="1:7" x14ac:dyDescent="0.25">
      <c r="A146" s="8" t="s">
        <v>30</v>
      </c>
      <c r="B146" s="2" t="s">
        <v>40</v>
      </c>
      <c r="C146" s="4"/>
      <c r="D146" s="4"/>
      <c r="E146" s="4"/>
      <c r="F146" s="4"/>
      <c r="G146" s="4"/>
    </row>
    <row r="147" spans="1:7" x14ac:dyDescent="0.25">
      <c r="A147" s="3" t="s">
        <v>10</v>
      </c>
      <c r="B147" s="2" t="s">
        <v>11</v>
      </c>
      <c r="C147" s="4">
        <f>SUM(C148:C157)</f>
        <v>749213</v>
      </c>
      <c r="D147" s="4">
        <f t="shared" ref="D147:G147" si="31">SUM(D148:D157)</f>
        <v>904630</v>
      </c>
      <c r="E147" s="4">
        <f t="shared" si="31"/>
        <v>0</v>
      </c>
      <c r="F147" s="4">
        <f t="shared" si="31"/>
        <v>0</v>
      </c>
      <c r="G147" s="4">
        <f t="shared" si="31"/>
        <v>0</v>
      </c>
    </row>
    <row r="148" spans="1:7" x14ac:dyDescent="0.25">
      <c r="A148" s="8" t="s">
        <v>16</v>
      </c>
      <c r="B148" s="2" t="s">
        <v>37</v>
      </c>
      <c r="C148" s="4">
        <v>364768</v>
      </c>
      <c r="D148" s="4">
        <v>366048</v>
      </c>
      <c r="E148" s="4"/>
      <c r="F148" s="4"/>
      <c r="G148" s="4"/>
    </row>
    <row r="149" spans="1:7" x14ac:dyDescent="0.25">
      <c r="A149" s="8" t="s">
        <v>26</v>
      </c>
      <c r="B149" s="2" t="s">
        <v>36</v>
      </c>
      <c r="C149" s="4">
        <v>147589</v>
      </c>
      <c r="D149" s="4">
        <v>194778</v>
      </c>
      <c r="E149" s="4"/>
      <c r="F149" s="4"/>
      <c r="G149" s="4"/>
    </row>
    <row r="150" spans="1:7" x14ac:dyDescent="0.25">
      <c r="A150" s="8" t="s">
        <v>27</v>
      </c>
      <c r="B150" s="2" t="s">
        <v>38</v>
      </c>
      <c r="C150" s="4"/>
      <c r="D150" s="4"/>
      <c r="E150" s="4"/>
      <c r="F150" s="4"/>
      <c r="G150" s="4"/>
    </row>
    <row r="151" spans="1:7" x14ac:dyDescent="0.25">
      <c r="A151" s="8" t="s">
        <v>34</v>
      </c>
      <c r="B151" s="2" t="s">
        <v>44</v>
      </c>
      <c r="C151" s="4">
        <v>113541</v>
      </c>
      <c r="D151" s="4">
        <v>239281</v>
      </c>
      <c r="E151" s="4"/>
      <c r="F151" s="4"/>
      <c r="G151" s="4"/>
    </row>
    <row r="152" spans="1:7" x14ac:dyDescent="0.25">
      <c r="A152" s="8" t="s">
        <v>33</v>
      </c>
      <c r="B152" s="2" t="s">
        <v>42</v>
      </c>
      <c r="C152" s="4">
        <v>40512</v>
      </c>
      <c r="D152" s="4">
        <v>50970</v>
      </c>
      <c r="E152" s="4"/>
      <c r="F152" s="4"/>
      <c r="G152" s="4"/>
    </row>
    <row r="153" spans="1:7" x14ac:dyDescent="0.25">
      <c r="A153" s="8" t="s">
        <v>28</v>
      </c>
      <c r="B153" s="2" t="s">
        <v>39</v>
      </c>
      <c r="C153" s="4"/>
      <c r="D153" s="4"/>
      <c r="E153" s="4"/>
      <c r="F153" s="4"/>
      <c r="G153" s="4"/>
    </row>
    <row r="154" spans="1:7" x14ac:dyDescent="0.25">
      <c r="A154" s="8" t="s">
        <v>31</v>
      </c>
      <c r="B154" s="2" t="s">
        <v>43</v>
      </c>
      <c r="C154" s="4">
        <v>11520</v>
      </c>
      <c r="D154" s="4">
        <v>46571</v>
      </c>
      <c r="E154" s="4"/>
      <c r="F154" s="4"/>
      <c r="G154" s="4"/>
    </row>
    <row r="155" spans="1:7" x14ac:dyDescent="0.25">
      <c r="A155" s="8" t="s">
        <v>29</v>
      </c>
      <c r="B155" s="2" t="s">
        <v>47</v>
      </c>
      <c r="C155" s="4"/>
      <c r="D155" s="4"/>
      <c r="E155" s="4"/>
      <c r="F155" s="4"/>
      <c r="G155" s="4"/>
    </row>
    <row r="156" spans="1:7" x14ac:dyDescent="0.25">
      <c r="A156" s="8" t="s">
        <v>30</v>
      </c>
      <c r="B156" s="2" t="s">
        <v>40</v>
      </c>
      <c r="C156" s="4">
        <v>71283</v>
      </c>
      <c r="D156" s="4">
        <v>6982</v>
      </c>
      <c r="E156" s="4"/>
      <c r="F156" s="4"/>
      <c r="G156" s="4"/>
    </row>
    <row r="157" spans="1:7" x14ac:dyDescent="0.25">
      <c r="A157" s="8" t="s">
        <v>32</v>
      </c>
      <c r="B157" s="2" t="s">
        <v>41</v>
      </c>
      <c r="C157" s="4"/>
      <c r="D157" s="4"/>
      <c r="E157" s="4"/>
      <c r="F157" s="4"/>
      <c r="G157" s="4"/>
    </row>
    <row r="158" spans="1:7" x14ac:dyDescent="0.25">
      <c r="A158" s="3" t="s">
        <v>46</v>
      </c>
      <c r="B158" s="2" t="s">
        <v>12</v>
      </c>
      <c r="C158" s="4">
        <f>SUM(C159:C167)</f>
        <v>5147</v>
      </c>
      <c r="D158" s="4">
        <f t="shared" ref="D158:E158" si="32">SUM(D159:D167)</f>
        <v>87150</v>
      </c>
      <c r="E158" s="4">
        <f t="shared" si="32"/>
        <v>0</v>
      </c>
      <c r="F158" s="4">
        <f t="shared" ref="F158" si="33">SUM(F159:F167)</f>
        <v>0</v>
      </c>
      <c r="G158" s="4">
        <f>SUM(G159:G167)</f>
        <v>0</v>
      </c>
    </row>
    <row r="159" spans="1:7" x14ac:dyDescent="0.25">
      <c r="A159" s="8" t="s">
        <v>16</v>
      </c>
      <c r="B159" s="2" t="s">
        <v>37</v>
      </c>
      <c r="C159" s="4">
        <v>4841</v>
      </c>
      <c r="D159" s="4">
        <v>83650</v>
      </c>
      <c r="E159" s="4"/>
      <c r="F159" s="4"/>
      <c r="G159" s="4"/>
    </row>
    <row r="160" spans="1:7" x14ac:dyDescent="0.25">
      <c r="A160" s="8" t="s">
        <v>26</v>
      </c>
      <c r="B160" s="2" t="s">
        <v>36</v>
      </c>
      <c r="C160" s="4">
        <v>306</v>
      </c>
      <c r="D160" s="4">
        <v>3500</v>
      </c>
      <c r="E160" s="4"/>
      <c r="F160" s="4"/>
      <c r="G160" s="4"/>
    </row>
    <row r="161" spans="1:7" x14ac:dyDescent="0.25">
      <c r="A161" s="8" t="s">
        <v>27</v>
      </c>
      <c r="B161" s="2" t="s">
        <v>38</v>
      </c>
      <c r="C161" s="4"/>
      <c r="D161" s="4"/>
      <c r="E161" s="4"/>
      <c r="F161" s="4"/>
      <c r="G161" s="4"/>
    </row>
    <row r="162" spans="1:7" x14ac:dyDescent="0.25">
      <c r="A162" s="8" t="s">
        <v>33</v>
      </c>
      <c r="B162" s="2" t="s">
        <v>42</v>
      </c>
      <c r="C162" s="4"/>
      <c r="D162" s="4"/>
      <c r="E162" s="4"/>
      <c r="F162" s="4"/>
      <c r="G162" s="4"/>
    </row>
    <row r="163" spans="1:7" x14ac:dyDescent="0.25">
      <c r="A163" s="8" t="s">
        <v>28</v>
      </c>
      <c r="B163" s="2" t="s">
        <v>39</v>
      </c>
      <c r="C163" s="4"/>
      <c r="D163" s="4"/>
      <c r="E163" s="4"/>
      <c r="F163" s="4"/>
      <c r="G163" s="4"/>
    </row>
    <row r="164" spans="1:7" x14ac:dyDescent="0.25">
      <c r="A164" s="8" t="s">
        <v>31</v>
      </c>
      <c r="B164" s="2" t="s">
        <v>43</v>
      </c>
      <c r="C164" s="4"/>
      <c r="D164" s="4"/>
      <c r="E164" s="4"/>
      <c r="F164" s="4"/>
      <c r="G164" s="4"/>
    </row>
    <row r="165" spans="1:7" x14ac:dyDescent="0.25">
      <c r="A165" s="8" t="s">
        <v>29</v>
      </c>
      <c r="B165" s="2" t="s">
        <v>47</v>
      </c>
      <c r="C165" s="4"/>
      <c r="D165" s="4"/>
      <c r="E165" s="4"/>
      <c r="F165" s="4"/>
      <c r="G165" s="4"/>
    </row>
    <row r="166" spans="1:7" x14ac:dyDescent="0.25">
      <c r="A166" s="8" t="s">
        <v>30</v>
      </c>
      <c r="B166" s="2" t="s">
        <v>40</v>
      </c>
      <c r="C166" s="4"/>
      <c r="D166" s="4"/>
      <c r="E166" s="4"/>
      <c r="F166" s="4"/>
      <c r="G166" s="4"/>
    </row>
    <row r="167" spans="1:7" x14ac:dyDescent="0.25">
      <c r="A167" s="8" t="s">
        <v>32</v>
      </c>
      <c r="B167" s="2" t="s">
        <v>41</v>
      </c>
      <c r="C167" s="4"/>
      <c r="D167" s="4"/>
      <c r="E167" s="4"/>
      <c r="F167" s="4"/>
      <c r="G167" s="4"/>
    </row>
    <row r="168" spans="1:7" x14ac:dyDescent="0.25">
      <c r="A168" s="3" t="s">
        <v>50</v>
      </c>
      <c r="B168" s="2" t="s">
        <v>13</v>
      </c>
      <c r="C168" s="4">
        <f>SUM(C169:C174)</f>
        <v>24116</v>
      </c>
      <c r="D168" s="4">
        <f t="shared" ref="D168:G168" si="34">SUM(D169:D174)</f>
        <v>184628</v>
      </c>
      <c r="E168" s="4">
        <f t="shared" si="34"/>
        <v>0</v>
      </c>
      <c r="F168" s="4">
        <f t="shared" si="34"/>
        <v>0</v>
      </c>
      <c r="G168" s="4">
        <f t="shared" si="34"/>
        <v>0</v>
      </c>
    </row>
    <row r="169" spans="1:7" x14ac:dyDescent="0.25">
      <c r="A169" s="8" t="s">
        <v>16</v>
      </c>
      <c r="B169" s="2" t="s">
        <v>37</v>
      </c>
      <c r="C169" s="4">
        <v>24016</v>
      </c>
      <c r="D169" s="4">
        <v>145178</v>
      </c>
      <c r="E169" s="4"/>
      <c r="F169" s="4"/>
      <c r="G169" s="4"/>
    </row>
    <row r="170" spans="1:7" x14ac:dyDescent="0.25">
      <c r="A170" s="8" t="s">
        <v>26</v>
      </c>
      <c r="B170" s="2" t="s">
        <v>36</v>
      </c>
      <c r="C170" s="4">
        <v>100</v>
      </c>
      <c r="D170" s="4">
        <v>39450</v>
      </c>
      <c r="E170" s="4"/>
      <c r="F170" s="4"/>
      <c r="G170" s="4"/>
    </row>
    <row r="171" spans="1:7" x14ac:dyDescent="0.25">
      <c r="A171" s="8" t="s">
        <v>27</v>
      </c>
      <c r="B171" s="2" t="s">
        <v>38</v>
      </c>
      <c r="C171" s="4"/>
      <c r="D171" s="4"/>
      <c r="E171" s="4"/>
      <c r="F171" s="4"/>
      <c r="G171" s="4"/>
    </row>
    <row r="172" spans="1:7" x14ac:dyDescent="0.25">
      <c r="A172" s="8" t="s">
        <v>29</v>
      </c>
      <c r="B172" s="2" t="s">
        <v>47</v>
      </c>
      <c r="C172" s="4"/>
      <c r="D172" s="4"/>
      <c r="E172" s="4"/>
      <c r="F172" s="4"/>
      <c r="G172" s="4"/>
    </row>
    <row r="173" spans="1:7" x14ac:dyDescent="0.25">
      <c r="A173" s="8" t="s">
        <v>30</v>
      </c>
      <c r="B173" s="2" t="s">
        <v>40</v>
      </c>
      <c r="C173" s="4"/>
      <c r="D173" s="4"/>
      <c r="E173" s="4"/>
      <c r="F173" s="4"/>
      <c r="G173" s="4"/>
    </row>
    <row r="174" spans="1:7" x14ac:dyDescent="0.25">
      <c r="A174" s="8" t="s">
        <v>32</v>
      </c>
      <c r="B174" s="2" t="s">
        <v>41</v>
      </c>
      <c r="C174" s="4"/>
      <c r="D174" s="4"/>
      <c r="E174" s="4"/>
      <c r="F174" s="4"/>
      <c r="G174" s="4"/>
    </row>
    <row r="175" spans="1:7" x14ac:dyDescent="0.25">
      <c r="A175" s="1" t="s">
        <v>18</v>
      </c>
      <c r="B175" s="2" t="s">
        <v>19</v>
      </c>
      <c r="C175" s="4">
        <f>C178+C185+C195+C206+C218+C225+C176+C216</f>
        <v>1898982</v>
      </c>
      <c r="D175" s="4">
        <f t="shared" ref="D175:G175" si="35">D178+D185+D195+D206+D218+D225+D176+D216</f>
        <v>1605304</v>
      </c>
      <c r="E175" s="4">
        <f t="shared" si="35"/>
        <v>0</v>
      </c>
      <c r="F175" s="4">
        <f t="shared" si="35"/>
        <v>0</v>
      </c>
      <c r="G175" s="4">
        <f t="shared" si="35"/>
        <v>0</v>
      </c>
    </row>
    <row r="176" spans="1:7" x14ac:dyDescent="0.25">
      <c r="A176" s="3">
        <v>12</v>
      </c>
      <c r="B176" s="2" t="s">
        <v>67</v>
      </c>
      <c r="C176" s="4">
        <f>SUM(C177)</f>
        <v>6391</v>
      </c>
      <c r="D176" s="4">
        <f t="shared" ref="D176:F176" si="36">SUM(D177)</f>
        <v>0</v>
      </c>
      <c r="E176" s="4">
        <f t="shared" si="36"/>
        <v>0</v>
      </c>
      <c r="F176" s="4">
        <f t="shared" si="36"/>
        <v>0</v>
      </c>
      <c r="G176" s="4">
        <f t="shared" ref="G176" si="37">SUM(G177:G182)</f>
        <v>0</v>
      </c>
    </row>
    <row r="177" spans="1:7" x14ac:dyDescent="0.25">
      <c r="A177" s="8" t="s">
        <v>16</v>
      </c>
      <c r="B177" s="2" t="s">
        <v>37</v>
      </c>
      <c r="C177" s="4">
        <v>6391</v>
      </c>
      <c r="D177" s="4"/>
      <c r="E177" s="4"/>
      <c r="F177" s="4"/>
      <c r="G177" s="4"/>
    </row>
    <row r="178" spans="1:7" x14ac:dyDescent="0.25">
      <c r="A178" s="3" t="s">
        <v>16</v>
      </c>
      <c r="B178" s="2" t="s">
        <v>17</v>
      </c>
      <c r="C178" s="4">
        <f>SUM(C179:C184)</f>
        <v>766071</v>
      </c>
      <c r="D178" s="4">
        <f>SUM(D179:D184)</f>
        <v>765817</v>
      </c>
      <c r="E178" s="4">
        <f t="shared" ref="D178:G178" si="38">SUM(E179:E184)</f>
        <v>0</v>
      </c>
      <c r="F178" s="4">
        <f t="shared" si="38"/>
        <v>0</v>
      </c>
      <c r="G178" s="4">
        <f t="shared" si="38"/>
        <v>0</v>
      </c>
    </row>
    <row r="179" spans="1:7" x14ac:dyDescent="0.25">
      <c r="A179" s="8" t="s">
        <v>16</v>
      </c>
      <c r="B179" s="2" t="s">
        <v>37</v>
      </c>
      <c r="C179" s="4">
        <v>306852</v>
      </c>
      <c r="D179" s="4">
        <v>306885</v>
      </c>
      <c r="E179" s="4"/>
      <c r="F179" s="4"/>
      <c r="G179" s="4"/>
    </row>
    <row r="180" spans="1:7" x14ac:dyDescent="0.25">
      <c r="A180" s="8" t="s">
        <v>26</v>
      </c>
      <c r="B180" s="2" t="s">
        <v>36</v>
      </c>
      <c r="C180" s="4">
        <v>421182</v>
      </c>
      <c r="D180" s="4">
        <v>410932</v>
      </c>
      <c r="E180" s="4"/>
      <c r="F180" s="4"/>
      <c r="G180" s="4"/>
    </row>
    <row r="181" spans="1:7" x14ac:dyDescent="0.25">
      <c r="A181" s="8" t="s">
        <v>27</v>
      </c>
      <c r="B181" s="2" t="s">
        <v>38</v>
      </c>
      <c r="C181" s="4">
        <v>2527</v>
      </c>
      <c r="D181" s="4">
        <v>1000</v>
      </c>
      <c r="E181" s="4"/>
      <c r="F181" s="4"/>
      <c r="G181" s="4"/>
    </row>
    <row r="182" spans="1:7" x14ac:dyDescent="0.25">
      <c r="A182" s="8">
        <v>36</v>
      </c>
      <c r="B182" s="2" t="s">
        <v>42</v>
      </c>
      <c r="C182" s="4">
        <v>31211</v>
      </c>
      <c r="D182" s="4">
        <v>26500</v>
      </c>
      <c r="E182" s="4"/>
      <c r="F182" s="4"/>
      <c r="G182" s="4"/>
    </row>
    <row r="183" spans="1:7" x14ac:dyDescent="0.25">
      <c r="A183" s="8">
        <v>38</v>
      </c>
      <c r="B183" s="2" t="s">
        <v>43</v>
      </c>
      <c r="C183" s="4">
        <v>4150</v>
      </c>
      <c r="D183" s="4">
        <v>10000</v>
      </c>
      <c r="E183" s="4"/>
      <c r="F183" s="4"/>
      <c r="G183" s="4"/>
    </row>
    <row r="184" spans="1:7" x14ac:dyDescent="0.25">
      <c r="A184" s="8">
        <v>42</v>
      </c>
      <c r="B184" s="2" t="s">
        <v>40</v>
      </c>
      <c r="C184" s="4">
        <v>149</v>
      </c>
      <c r="D184" s="4">
        <v>10500</v>
      </c>
      <c r="E184" s="4"/>
      <c r="F184" s="4"/>
      <c r="G184" s="4"/>
    </row>
    <row r="185" spans="1:7" x14ac:dyDescent="0.25">
      <c r="A185" s="3" t="s">
        <v>8</v>
      </c>
      <c r="B185" s="2" t="s">
        <v>9</v>
      </c>
      <c r="C185" s="4">
        <f>SUM(C186:C194)</f>
        <v>871185</v>
      </c>
      <c r="D185" s="4">
        <f t="shared" ref="D185:G185" si="39">SUM(D186:D194)</f>
        <v>805669</v>
      </c>
      <c r="E185" s="4">
        <f t="shared" si="39"/>
        <v>0</v>
      </c>
      <c r="F185" s="4">
        <f t="shared" si="39"/>
        <v>0</v>
      </c>
      <c r="G185" s="4">
        <f t="shared" si="39"/>
        <v>0</v>
      </c>
    </row>
    <row r="186" spans="1:7" x14ac:dyDescent="0.25">
      <c r="A186" s="8" t="s">
        <v>16</v>
      </c>
      <c r="B186" s="2" t="s">
        <v>37</v>
      </c>
      <c r="C186" s="4">
        <v>307754</v>
      </c>
      <c r="D186" s="4">
        <v>277919</v>
      </c>
      <c r="E186" s="4"/>
      <c r="F186" s="4"/>
      <c r="G186" s="4"/>
    </row>
    <row r="187" spans="1:7" x14ac:dyDescent="0.25">
      <c r="A187" s="8" t="s">
        <v>26</v>
      </c>
      <c r="B187" s="2" t="s">
        <v>36</v>
      </c>
      <c r="C187" s="4">
        <v>413786</v>
      </c>
      <c r="D187" s="4">
        <v>361050</v>
      </c>
      <c r="E187" s="4"/>
      <c r="F187" s="4"/>
      <c r="G187" s="4"/>
    </row>
    <row r="188" spans="1:7" x14ac:dyDescent="0.25">
      <c r="A188" s="8" t="s">
        <v>27</v>
      </c>
      <c r="B188" s="2" t="s">
        <v>38</v>
      </c>
      <c r="C188" s="4">
        <v>579</v>
      </c>
      <c r="D188" s="4">
        <v>600</v>
      </c>
      <c r="E188" s="4"/>
      <c r="F188" s="4"/>
      <c r="G188" s="4"/>
    </row>
    <row r="189" spans="1:7" x14ac:dyDescent="0.25">
      <c r="A189" s="8">
        <v>36</v>
      </c>
      <c r="B189" s="2" t="s">
        <v>42</v>
      </c>
      <c r="C189" s="4">
        <v>26483</v>
      </c>
      <c r="D189" s="4">
        <v>27400</v>
      </c>
      <c r="E189" s="4"/>
      <c r="F189" s="4"/>
      <c r="G189" s="4"/>
    </row>
    <row r="190" spans="1:7" x14ac:dyDescent="0.25">
      <c r="A190" s="8">
        <v>37</v>
      </c>
      <c r="B190" s="2" t="s">
        <v>39</v>
      </c>
      <c r="C190" s="4">
        <v>1140</v>
      </c>
      <c r="D190" s="4">
        <v>2500</v>
      </c>
      <c r="E190" s="4"/>
      <c r="F190" s="4"/>
      <c r="G190" s="4"/>
    </row>
    <row r="191" spans="1:7" x14ac:dyDescent="0.25">
      <c r="A191" s="8">
        <v>38</v>
      </c>
      <c r="B191" s="2" t="s">
        <v>43</v>
      </c>
      <c r="C191" s="4">
        <v>1102</v>
      </c>
      <c r="D191" s="4">
        <v>2500</v>
      </c>
      <c r="E191" s="4"/>
      <c r="F191" s="4"/>
      <c r="G191" s="4"/>
    </row>
    <row r="192" spans="1:7" x14ac:dyDescent="0.25">
      <c r="A192" s="8">
        <v>41</v>
      </c>
      <c r="B192" s="2" t="s">
        <v>47</v>
      </c>
      <c r="C192" s="4">
        <v>10993</v>
      </c>
      <c r="D192" s="4">
        <v>11000</v>
      </c>
      <c r="E192" s="4"/>
      <c r="F192" s="4"/>
      <c r="G192" s="4"/>
    </row>
    <row r="193" spans="1:7" x14ac:dyDescent="0.25">
      <c r="A193" s="8" t="s">
        <v>30</v>
      </c>
      <c r="B193" s="2" t="s">
        <v>40</v>
      </c>
      <c r="C193" s="4">
        <v>81157</v>
      </c>
      <c r="D193" s="4">
        <v>122700</v>
      </c>
      <c r="E193" s="4"/>
      <c r="F193" s="4"/>
      <c r="G193" s="4"/>
    </row>
    <row r="194" spans="1:7" x14ac:dyDescent="0.25">
      <c r="A194" s="8">
        <v>45</v>
      </c>
      <c r="B194" s="2" t="s">
        <v>41</v>
      </c>
      <c r="C194" s="4">
        <v>28191</v>
      </c>
      <c r="D194" s="4"/>
      <c r="E194" s="4"/>
      <c r="F194" s="4"/>
      <c r="G194" s="4"/>
    </row>
    <row r="195" spans="1:7" x14ac:dyDescent="0.25">
      <c r="A195" s="3" t="s">
        <v>10</v>
      </c>
      <c r="B195" s="2" t="s">
        <v>11</v>
      </c>
      <c r="C195" s="4">
        <f>SUM(C196:C205)</f>
        <v>59188</v>
      </c>
      <c r="D195" s="4">
        <f t="shared" ref="D195:G195" si="40">SUM(D196:D205)</f>
        <v>0</v>
      </c>
      <c r="E195" s="4">
        <f t="shared" si="40"/>
        <v>0</v>
      </c>
      <c r="F195" s="4">
        <f t="shared" si="40"/>
        <v>0</v>
      </c>
      <c r="G195" s="4">
        <f t="shared" si="40"/>
        <v>0</v>
      </c>
    </row>
    <row r="196" spans="1:7" x14ac:dyDescent="0.25">
      <c r="A196" s="8" t="s">
        <v>16</v>
      </c>
      <c r="B196" s="2" t="s">
        <v>37</v>
      </c>
      <c r="C196" s="4">
        <v>52188</v>
      </c>
      <c r="D196" s="4"/>
      <c r="E196" s="4"/>
      <c r="F196" s="4"/>
      <c r="G196" s="4"/>
    </row>
    <row r="197" spans="1:7" x14ac:dyDescent="0.25">
      <c r="A197" s="8" t="s">
        <v>26</v>
      </c>
      <c r="B197" s="2" t="s">
        <v>36</v>
      </c>
      <c r="C197" s="4"/>
      <c r="D197" s="4"/>
      <c r="E197" s="4"/>
      <c r="F197" s="4"/>
      <c r="G197" s="4"/>
    </row>
    <row r="198" spans="1:7" x14ac:dyDescent="0.25">
      <c r="A198" s="8" t="s">
        <v>27</v>
      </c>
      <c r="B198" s="2" t="s">
        <v>38</v>
      </c>
      <c r="C198" s="4"/>
      <c r="D198" s="4"/>
      <c r="E198" s="4"/>
      <c r="F198" s="4"/>
      <c r="G198" s="4"/>
    </row>
    <row r="199" spans="1:7" x14ac:dyDescent="0.25">
      <c r="A199" s="8" t="s">
        <v>34</v>
      </c>
      <c r="B199" s="2" t="s">
        <v>44</v>
      </c>
      <c r="C199" s="4"/>
      <c r="D199" s="4"/>
      <c r="E199" s="4"/>
      <c r="F199" s="4"/>
      <c r="G199" s="4"/>
    </row>
    <row r="200" spans="1:7" x14ac:dyDescent="0.25">
      <c r="A200" s="8" t="s">
        <v>33</v>
      </c>
      <c r="B200" s="2" t="s">
        <v>42</v>
      </c>
      <c r="C200" s="4"/>
      <c r="D200" s="4"/>
      <c r="E200" s="4"/>
      <c r="F200" s="4"/>
      <c r="G200" s="4"/>
    </row>
    <row r="201" spans="1:7" x14ac:dyDescent="0.25">
      <c r="A201" s="8" t="s">
        <v>28</v>
      </c>
      <c r="B201" s="2" t="s">
        <v>39</v>
      </c>
      <c r="C201" s="4"/>
      <c r="D201" s="4"/>
      <c r="E201" s="4"/>
      <c r="F201" s="4"/>
      <c r="G201" s="4"/>
    </row>
    <row r="202" spans="1:7" x14ac:dyDescent="0.25">
      <c r="A202" s="8" t="s">
        <v>31</v>
      </c>
      <c r="B202" s="2" t="s">
        <v>43</v>
      </c>
      <c r="C202" s="4"/>
      <c r="D202" s="4"/>
      <c r="E202" s="4"/>
      <c r="F202" s="4"/>
      <c r="G202" s="4"/>
    </row>
    <row r="203" spans="1:7" x14ac:dyDescent="0.25">
      <c r="A203" s="8" t="s">
        <v>29</v>
      </c>
      <c r="B203" s="2" t="s">
        <v>47</v>
      </c>
      <c r="C203" s="4">
        <v>500</v>
      </c>
      <c r="D203" s="4"/>
      <c r="E203" s="4"/>
      <c r="F203" s="4"/>
      <c r="G203" s="4"/>
    </row>
    <row r="204" spans="1:7" x14ac:dyDescent="0.25">
      <c r="A204" s="8" t="s">
        <v>30</v>
      </c>
      <c r="B204" s="2" t="s">
        <v>40</v>
      </c>
      <c r="C204" s="4">
        <v>6500</v>
      </c>
      <c r="D204" s="4"/>
      <c r="E204" s="4"/>
      <c r="F204" s="4"/>
      <c r="G204" s="4"/>
    </row>
    <row r="205" spans="1:7" x14ac:dyDescent="0.25">
      <c r="A205" s="8" t="s">
        <v>32</v>
      </c>
      <c r="B205" s="2" t="s">
        <v>41</v>
      </c>
      <c r="C205" s="4"/>
      <c r="D205" s="4"/>
      <c r="E205" s="4"/>
      <c r="F205" s="4"/>
      <c r="G205" s="4"/>
    </row>
    <row r="206" spans="1:7" x14ac:dyDescent="0.25">
      <c r="A206" s="3" t="s">
        <v>46</v>
      </c>
      <c r="B206" s="2" t="s">
        <v>12</v>
      </c>
      <c r="C206" s="4">
        <f>SUM(C207:C215)</f>
        <v>62169</v>
      </c>
      <c r="D206" s="4">
        <f t="shared" ref="D206:G206" si="41">SUM(D207:D215)</f>
        <v>32968</v>
      </c>
      <c r="E206" s="4">
        <f t="shared" si="41"/>
        <v>0</v>
      </c>
      <c r="F206" s="4">
        <f t="shared" si="41"/>
        <v>0</v>
      </c>
      <c r="G206" s="4">
        <f t="shared" si="41"/>
        <v>0</v>
      </c>
    </row>
    <row r="207" spans="1:7" x14ac:dyDescent="0.25">
      <c r="A207" s="8" t="s">
        <v>16</v>
      </c>
      <c r="B207" s="2" t="s">
        <v>37</v>
      </c>
      <c r="C207" s="4">
        <v>9822</v>
      </c>
      <c r="D207" s="4">
        <v>8570</v>
      </c>
      <c r="E207" s="4"/>
      <c r="F207" s="4"/>
      <c r="G207" s="4"/>
    </row>
    <row r="208" spans="1:7" x14ac:dyDescent="0.25">
      <c r="A208" s="8" t="s">
        <v>26</v>
      </c>
      <c r="B208" s="2" t="s">
        <v>36</v>
      </c>
      <c r="C208" s="4">
        <v>42299</v>
      </c>
      <c r="D208" s="4">
        <v>24398</v>
      </c>
      <c r="E208" s="4"/>
      <c r="F208" s="4"/>
      <c r="G208" s="4"/>
    </row>
    <row r="209" spans="1:7" x14ac:dyDescent="0.25">
      <c r="A209" s="8" t="s">
        <v>27</v>
      </c>
      <c r="B209" s="2" t="s">
        <v>38</v>
      </c>
      <c r="C209" s="4"/>
      <c r="D209" s="4"/>
      <c r="E209" s="4"/>
      <c r="F209" s="4"/>
      <c r="G209" s="4"/>
    </row>
    <row r="210" spans="1:7" x14ac:dyDescent="0.25">
      <c r="A210" s="8" t="s">
        <v>33</v>
      </c>
      <c r="B210" s="2" t="s">
        <v>42</v>
      </c>
      <c r="C210" s="4"/>
      <c r="D210" s="4"/>
      <c r="E210" s="4"/>
      <c r="F210" s="4"/>
      <c r="G210" s="4"/>
    </row>
    <row r="211" spans="1:7" x14ac:dyDescent="0.25">
      <c r="A211" s="8" t="s">
        <v>28</v>
      </c>
      <c r="B211" s="2" t="s">
        <v>39</v>
      </c>
      <c r="C211" s="4"/>
      <c r="D211" s="4"/>
      <c r="E211" s="4"/>
      <c r="F211" s="4"/>
      <c r="G211" s="4"/>
    </row>
    <row r="212" spans="1:7" x14ac:dyDescent="0.25">
      <c r="A212" s="8" t="s">
        <v>31</v>
      </c>
      <c r="B212" s="2" t="s">
        <v>43</v>
      </c>
      <c r="C212" s="4"/>
      <c r="D212" s="4"/>
      <c r="E212" s="4"/>
      <c r="F212" s="4"/>
      <c r="G212" s="4"/>
    </row>
    <row r="213" spans="1:7" x14ac:dyDescent="0.25">
      <c r="A213" s="8" t="s">
        <v>29</v>
      </c>
      <c r="B213" s="2" t="s">
        <v>47</v>
      </c>
      <c r="C213" s="4"/>
      <c r="D213" s="4"/>
      <c r="E213" s="4"/>
      <c r="F213" s="4"/>
      <c r="G213" s="4"/>
    </row>
    <row r="214" spans="1:7" x14ac:dyDescent="0.25">
      <c r="A214" s="8" t="s">
        <v>30</v>
      </c>
      <c r="B214" s="2" t="s">
        <v>40</v>
      </c>
      <c r="C214" s="4">
        <v>10048</v>
      </c>
      <c r="D214" s="4"/>
      <c r="E214" s="4"/>
      <c r="F214" s="4"/>
      <c r="G214" s="4"/>
    </row>
    <row r="215" spans="1:7" x14ac:dyDescent="0.25">
      <c r="A215" s="8" t="s">
        <v>32</v>
      </c>
      <c r="B215" s="2" t="s">
        <v>41</v>
      </c>
      <c r="C215" s="4"/>
      <c r="D215" s="4"/>
      <c r="E215" s="4"/>
      <c r="F215" s="4"/>
      <c r="G215" s="4"/>
    </row>
    <row r="216" spans="1:7" x14ac:dyDescent="0.25">
      <c r="A216" s="3">
        <v>561</v>
      </c>
      <c r="B216" s="2" t="s">
        <v>68</v>
      </c>
      <c r="C216" s="4">
        <f>SUM(C217)</f>
        <v>36215</v>
      </c>
      <c r="D216" s="4">
        <f>SUM(D217)</f>
        <v>0</v>
      </c>
      <c r="E216" s="4">
        <f t="shared" ref="E216:F216" si="42">SUM(E217)</f>
        <v>0</v>
      </c>
      <c r="F216" s="4">
        <f t="shared" si="42"/>
        <v>0</v>
      </c>
      <c r="G216" s="4">
        <f t="shared" ref="G216" si="43">SUM(G217:G222)</f>
        <v>0</v>
      </c>
    </row>
    <row r="217" spans="1:7" x14ac:dyDescent="0.25">
      <c r="A217" s="8" t="s">
        <v>16</v>
      </c>
      <c r="B217" s="2" t="s">
        <v>37</v>
      </c>
      <c r="C217" s="4">
        <v>36215</v>
      </c>
      <c r="D217" s="4"/>
      <c r="E217" s="4"/>
      <c r="F217" s="4"/>
      <c r="G217" s="4"/>
    </row>
    <row r="218" spans="1:7" x14ac:dyDescent="0.25">
      <c r="A218" s="3" t="s">
        <v>50</v>
      </c>
      <c r="B218" s="2" t="s">
        <v>13</v>
      </c>
      <c r="C218" s="4">
        <f>SUM(C219:C224)</f>
        <v>97434</v>
      </c>
      <c r="D218" s="4">
        <f>SUM(D219:D224)</f>
        <v>500</v>
      </c>
      <c r="E218" s="4">
        <f>SUM(E219:E224)</f>
        <v>0</v>
      </c>
      <c r="F218" s="4">
        <f>SUM(F219:F224)</f>
        <v>0</v>
      </c>
      <c r="G218" s="4">
        <f>SUM(G219:G224)</f>
        <v>0</v>
      </c>
    </row>
    <row r="219" spans="1:7" x14ac:dyDescent="0.25">
      <c r="A219" s="8" t="s">
        <v>16</v>
      </c>
      <c r="B219" s="2" t="s">
        <v>37</v>
      </c>
      <c r="C219" s="4">
        <v>60000</v>
      </c>
      <c r="D219" s="4"/>
      <c r="E219" s="4"/>
      <c r="F219" s="4"/>
      <c r="G219" s="4"/>
    </row>
    <row r="220" spans="1:7" x14ac:dyDescent="0.25">
      <c r="A220" s="8" t="s">
        <v>26</v>
      </c>
      <c r="B220" s="2" t="s">
        <v>36</v>
      </c>
      <c r="C220" s="4">
        <v>9020</v>
      </c>
      <c r="D220" s="4">
        <v>500</v>
      </c>
      <c r="E220" s="4"/>
      <c r="F220" s="4"/>
      <c r="G220" s="4"/>
    </row>
    <row r="221" spans="1:7" x14ac:dyDescent="0.25">
      <c r="A221" s="8" t="s">
        <v>27</v>
      </c>
      <c r="B221" s="2" t="s">
        <v>38</v>
      </c>
      <c r="C221" s="4"/>
      <c r="D221" s="4"/>
      <c r="E221" s="4"/>
      <c r="F221" s="4"/>
      <c r="G221" s="4"/>
    </row>
    <row r="222" spans="1:7" x14ac:dyDescent="0.25">
      <c r="A222" s="8" t="s">
        <v>29</v>
      </c>
      <c r="B222" s="2" t="s">
        <v>47</v>
      </c>
      <c r="C222" s="4"/>
      <c r="D222" s="4"/>
      <c r="E222" s="4"/>
      <c r="F222" s="4"/>
      <c r="G222" s="4"/>
    </row>
    <row r="223" spans="1:7" x14ac:dyDescent="0.25">
      <c r="A223" s="8" t="s">
        <v>30</v>
      </c>
      <c r="B223" s="2" t="s">
        <v>40</v>
      </c>
      <c r="C223" s="4">
        <v>28414</v>
      </c>
      <c r="D223" s="4"/>
      <c r="E223" s="4"/>
      <c r="F223" s="4"/>
      <c r="G223" s="4"/>
    </row>
    <row r="224" spans="1:7" x14ac:dyDescent="0.25">
      <c r="A224" s="8" t="s">
        <v>32</v>
      </c>
      <c r="B224" s="2" t="s">
        <v>41</v>
      </c>
      <c r="C224" s="4"/>
      <c r="D224" s="4"/>
      <c r="E224" s="4"/>
      <c r="F224" s="4"/>
      <c r="G224" s="4"/>
    </row>
    <row r="225" spans="1:7" x14ac:dyDescent="0.25">
      <c r="A225" s="3">
        <v>71</v>
      </c>
      <c r="B225" s="2" t="s">
        <v>52</v>
      </c>
      <c r="C225" s="4">
        <f>C226</f>
        <v>329</v>
      </c>
      <c r="D225" s="4">
        <f t="shared" ref="D225:G225" si="44">D226</f>
        <v>350</v>
      </c>
      <c r="E225" s="4">
        <f t="shared" si="44"/>
        <v>0</v>
      </c>
      <c r="F225" s="4">
        <f t="shared" si="44"/>
        <v>0</v>
      </c>
      <c r="G225" s="4">
        <f t="shared" si="44"/>
        <v>0</v>
      </c>
    </row>
    <row r="226" spans="1:7" x14ac:dyDescent="0.25">
      <c r="A226" s="8">
        <v>42</v>
      </c>
      <c r="B226" s="2" t="s">
        <v>52</v>
      </c>
      <c r="C226" s="4">
        <v>329</v>
      </c>
      <c r="D226" s="4">
        <v>350</v>
      </c>
      <c r="E226" s="4"/>
      <c r="F226" s="4"/>
      <c r="G226" s="4"/>
    </row>
    <row r="227" spans="1:7" ht="23.45" customHeight="1" x14ac:dyDescent="0.25">
      <c r="A227" s="1" t="s">
        <v>56</v>
      </c>
      <c r="B227" s="2" t="s">
        <v>57</v>
      </c>
      <c r="C227" s="4">
        <f>C228</f>
        <v>26449</v>
      </c>
      <c r="D227" s="4">
        <f t="shared" ref="D227:G227" si="45">D228</f>
        <v>28189</v>
      </c>
      <c r="E227" s="4">
        <f t="shared" si="45"/>
        <v>0</v>
      </c>
      <c r="F227" s="4">
        <f t="shared" si="45"/>
        <v>0</v>
      </c>
      <c r="G227" s="4">
        <f t="shared" si="45"/>
        <v>0</v>
      </c>
    </row>
    <row r="228" spans="1:7" x14ac:dyDescent="0.25">
      <c r="A228" s="3">
        <v>581</v>
      </c>
      <c r="B228" s="2" t="s">
        <v>20</v>
      </c>
      <c r="C228" s="4">
        <f>SUM(C229:C234)</f>
        <v>26449</v>
      </c>
      <c r="D228" s="4">
        <f t="shared" ref="D228:E228" si="46">SUM(D229:D234)</f>
        <v>28189</v>
      </c>
      <c r="E228" s="4">
        <f t="shared" si="46"/>
        <v>0</v>
      </c>
      <c r="F228" s="4">
        <f>SUM(F229:F234)</f>
        <v>0</v>
      </c>
      <c r="G228" s="4">
        <f t="shared" ref="G228" si="47">SUM(G229:G234)</f>
        <v>0</v>
      </c>
    </row>
    <row r="229" spans="1:7" x14ac:dyDescent="0.25">
      <c r="A229" s="8" t="s">
        <v>16</v>
      </c>
      <c r="B229" s="2" t="s">
        <v>37</v>
      </c>
      <c r="C229" s="4">
        <v>8169</v>
      </c>
      <c r="D229" s="4">
        <v>5901</v>
      </c>
      <c r="E229" s="4"/>
      <c r="F229" s="4"/>
      <c r="G229" s="4"/>
    </row>
    <row r="230" spans="1:7" x14ac:dyDescent="0.25">
      <c r="A230" s="8" t="s">
        <v>26</v>
      </c>
      <c r="B230" s="2" t="s">
        <v>36</v>
      </c>
      <c r="C230" s="4">
        <v>5377</v>
      </c>
      <c r="D230" s="4">
        <v>19825</v>
      </c>
      <c r="E230" s="4"/>
      <c r="F230" s="4"/>
      <c r="G230" s="4"/>
    </row>
    <row r="231" spans="1:7" x14ac:dyDescent="0.25">
      <c r="A231" s="8" t="s">
        <v>34</v>
      </c>
      <c r="B231" s="2" t="s">
        <v>44</v>
      </c>
      <c r="C231" s="4">
        <v>1373</v>
      </c>
      <c r="D231" s="4">
        <v>2463</v>
      </c>
      <c r="E231" s="4"/>
      <c r="F231" s="4"/>
      <c r="G231" s="4"/>
    </row>
    <row r="232" spans="1:7" x14ac:dyDescent="0.25">
      <c r="A232" s="8" t="s">
        <v>33</v>
      </c>
      <c r="B232" s="2" t="s">
        <v>42</v>
      </c>
      <c r="C232" s="4"/>
      <c r="D232" s="4"/>
      <c r="E232" s="4"/>
      <c r="F232" s="4"/>
      <c r="G232" s="4"/>
    </row>
    <row r="233" spans="1:7" x14ac:dyDescent="0.25">
      <c r="A233" s="8" t="s">
        <v>31</v>
      </c>
      <c r="B233" s="2" t="s">
        <v>43</v>
      </c>
      <c r="C233" s="4"/>
      <c r="D233" s="4"/>
      <c r="E233" s="4"/>
      <c r="F233" s="4"/>
      <c r="G233" s="4"/>
    </row>
    <row r="234" spans="1:7" x14ac:dyDescent="0.25">
      <c r="A234" s="8" t="s">
        <v>30</v>
      </c>
      <c r="B234" s="2" t="s">
        <v>40</v>
      </c>
      <c r="C234" s="4">
        <v>11530</v>
      </c>
      <c r="D234" s="4"/>
      <c r="E234" s="4"/>
      <c r="F234" s="4"/>
      <c r="G234" s="4"/>
    </row>
    <row r="235" spans="1:7" hidden="1" x14ac:dyDescent="0.25">
      <c r="A235" s="1" t="s">
        <v>21</v>
      </c>
      <c r="B235" s="2" t="s">
        <v>22</v>
      </c>
      <c r="C235" s="4">
        <f>C236+C243</f>
        <v>0</v>
      </c>
      <c r="D235" s="4">
        <f t="shared" ref="D235:G235" si="48">D236+D243</f>
        <v>0</v>
      </c>
      <c r="E235" s="4">
        <f t="shared" si="48"/>
        <v>0</v>
      </c>
      <c r="F235" s="4">
        <f t="shared" si="48"/>
        <v>0</v>
      </c>
      <c r="G235" s="4">
        <f t="shared" si="48"/>
        <v>0</v>
      </c>
    </row>
    <row r="236" spans="1:7" hidden="1" x14ac:dyDescent="0.25">
      <c r="A236" s="3" t="s">
        <v>45</v>
      </c>
      <c r="B236" s="2" t="s">
        <v>3</v>
      </c>
      <c r="C236" s="4">
        <f>SUM(C237:C242)</f>
        <v>0</v>
      </c>
      <c r="D236" s="4">
        <f t="shared" ref="D236:G236" si="49">SUM(D237:D242)</f>
        <v>0</v>
      </c>
      <c r="E236" s="4">
        <f t="shared" si="49"/>
        <v>0</v>
      </c>
      <c r="F236" s="4">
        <f t="shared" si="49"/>
        <v>0</v>
      </c>
      <c r="G236" s="4">
        <f t="shared" si="49"/>
        <v>0</v>
      </c>
    </row>
    <row r="237" spans="1:7" hidden="1" x14ac:dyDescent="0.25">
      <c r="A237" s="8" t="s">
        <v>16</v>
      </c>
      <c r="B237" s="2" t="s">
        <v>37</v>
      </c>
      <c r="C237" s="4"/>
      <c r="D237" s="4"/>
      <c r="E237" s="4"/>
      <c r="F237" s="4"/>
      <c r="G237" s="4"/>
    </row>
    <row r="238" spans="1:7" hidden="1" x14ac:dyDescent="0.25">
      <c r="A238" s="8" t="s">
        <v>26</v>
      </c>
      <c r="B238" s="2" t="s">
        <v>36</v>
      </c>
      <c r="C238" s="4"/>
      <c r="D238" s="4"/>
      <c r="E238" s="4"/>
      <c r="F238" s="4"/>
      <c r="G238" s="4"/>
    </row>
    <row r="239" spans="1:7" hidden="1" x14ac:dyDescent="0.25">
      <c r="A239" s="8" t="s">
        <v>34</v>
      </c>
      <c r="B239" s="2" t="s">
        <v>44</v>
      </c>
      <c r="C239" s="4"/>
      <c r="D239" s="4"/>
      <c r="E239" s="4"/>
      <c r="F239" s="4"/>
      <c r="G239" s="4"/>
    </row>
    <row r="240" spans="1:7" hidden="1" x14ac:dyDescent="0.25">
      <c r="A240" s="8" t="s">
        <v>33</v>
      </c>
      <c r="B240" s="2" t="s">
        <v>42</v>
      </c>
      <c r="C240" s="4"/>
      <c r="D240" s="4"/>
      <c r="E240" s="4"/>
      <c r="F240" s="4"/>
      <c r="G240" s="4"/>
    </row>
    <row r="241" spans="1:7" hidden="1" x14ac:dyDescent="0.25">
      <c r="A241" s="8" t="s">
        <v>31</v>
      </c>
      <c r="B241" s="2" t="s">
        <v>43</v>
      </c>
      <c r="C241" s="4"/>
      <c r="D241" s="4"/>
      <c r="E241" s="4"/>
      <c r="F241" s="4"/>
      <c r="G241" s="4"/>
    </row>
    <row r="242" spans="1:7" hidden="1" x14ac:dyDescent="0.25">
      <c r="A242" s="8" t="s">
        <v>30</v>
      </c>
      <c r="B242" s="2" t="s">
        <v>40</v>
      </c>
      <c r="C242" s="4"/>
      <c r="D242" s="4"/>
      <c r="E242" s="4"/>
      <c r="F242" s="4"/>
      <c r="G242" s="4"/>
    </row>
    <row r="243" spans="1:7" hidden="1" x14ac:dyDescent="0.25">
      <c r="A243" s="3">
        <v>561</v>
      </c>
      <c r="B243" s="2" t="s">
        <v>23</v>
      </c>
      <c r="C243" s="4">
        <f>SUM(C244:C249)</f>
        <v>0</v>
      </c>
      <c r="D243" s="4">
        <f t="shared" ref="D243:F243" si="50">SUM(D244:D249)</f>
        <v>0</v>
      </c>
      <c r="E243" s="4">
        <f t="shared" si="50"/>
        <v>0</v>
      </c>
      <c r="F243" s="4">
        <f t="shared" si="50"/>
        <v>0</v>
      </c>
      <c r="G243" s="4">
        <f>SUM(G244:G249)</f>
        <v>0</v>
      </c>
    </row>
    <row r="244" spans="1:7" hidden="1" x14ac:dyDescent="0.25">
      <c r="A244" s="8" t="s">
        <v>16</v>
      </c>
      <c r="B244" s="2" t="s">
        <v>37</v>
      </c>
      <c r="C244" s="4"/>
      <c r="D244" s="4"/>
      <c r="E244" s="4"/>
      <c r="F244" s="4"/>
      <c r="G244" s="4"/>
    </row>
    <row r="245" spans="1:7" hidden="1" x14ac:dyDescent="0.25">
      <c r="A245" s="8" t="s">
        <v>26</v>
      </c>
      <c r="B245" s="2" t="s">
        <v>36</v>
      </c>
      <c r="C245" s="4"/>
      <c r="D245" s="4"/>
      <c r="E245" s="4"/>
      <c r="F245" s="4"/>
      <c r="G245" s="4"/>
    </row>
    <row r="246" spans="1:7" hidden="1" x14ac:dyDescent="0.25">
      <c r="A246" s="8" t="s">
        <v>34</v>
      </c>
      <c r="B246" s="2" t="s">
        <v>44</v>
      </c>
      <c r="C246" s="4"/>
      <c r="D246" s="4"/>
      <c r="E246" s="4"/>
      <c r="F246" s="4"/>
      <c r="G246" s="4"/>
    </row>
    <row r="247" spans="1:7" hidden="1" x14ac:dyDescent="0.25">
      <c r="A247" s="8" t="s">
        <v>33</v>
      </c>
      <c r="B247" s="2" t="s">
        <v>42</v>
      </c>
      <c r="C247" s="4"/>
      <c r="D247" s="4"/>
      <c r="E247" s="4"/>
      <c r="F247" s="4"/>
      <c r="G247" s="4"/>
    </row>
    <row r="248" spans="1:7" hidden="1" x14ac:dyDescent="0.25">
      <c r="A248" s="8" t="s">
        <v>31</v>
      </c>
      <c r="B248" s="2" t="s">
        <v>43</v>
      </c>
      <c r="C248" s="4"/>
      <c r="D248" s="4"/>
      <c r="E248" s="4"/>
      <c r="F248" s="4"/>
      <c r="G248" s="4"/>
    </row>
    <row r="249" spans="1:7" hidden="1" x14ac:dyDescent="0.25">
      <c r="A249" s="8" t="s">
        <v>30</v>
      </c>
      <c r="B249" s="2" t="s">
        <v>40</v>
      </c>
      <c r="C249" s="4"/>
      <c r="D249" s="4"/>
      <c r="E249" s="4"/>
      <c r="F249" s="4"/>
      <c r="G249" s="4"/>
    </row>
  </sheetData>
  <mergeCells count="1">
    <mergeCell ref="A2:G2"/>
  </mergeCells>
  <pageMargins left="0.31496062992125984" right="0.31496062992125984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2025-10-24T09:35:41Z</cp:lastPrinted>
  <dcterms:created xsi:type="dcterms:W3CDTF">2022-10-31T10:11:38Z</dcterms:created>
  <dcterms:modified xsi:type="dcterms:W3CDTF">2025-12-15T08:12:08Z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